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6900" tabRatio="796" activeTab="4"/>
  </bookViews>
  <sheets>
    <sheet name="All Features at Once" sheetId="1" r:id="rId1"/>
    <sheet name="Incremental Releases" sheetId="2" r:id="rId2"/>
    <sheet name="Incremental Releases (by val)" sheetId="3" r:id="rId3"/>
    <sheet name="Incremental (by val, no C or D)" sheetId="4" r:id="rId4"/>
    <sheet name="Incremental (2 projects)" sheetId="5" r:id="rId5"/>
  </sheets>
  <definedNames/>
  <calcPr fullCalcOnLoad="1"/>
</workbook>
</file>

<file path=xl/sharedStrings.xml><?xml version="1.0" encoding="utf-8"?>
<sst xmlns="http://schemas.openxmlformats.org/spreadsheetml/2006/main" count="109" uniqueCount="20">
  <si>
    <t>All Features at Once</t>
  </si>
  <si>
    <t>Expense</t>
  </si>
  <si>
    <t>Revenue</t>
  </si>
  <si>
    <t>Cumulative Cash Flow</t>
  </si>
  <si>
    <t>Total</t>
  </si>
  <si>
    <t>ROI</t>
  </si>
  <si>
    <t>Investment</t>
  </si>
  <si>
    <t>Return</t>
  </si>
  <si>
    <t>Feature Set A</t>
  </si>
  <si>
    <t>Feature Set B</t>
  </si>
  <si>
    <t>Feature Set C</t>
  </si>
  <si>
    <t>Feature Set D</t>
  </si>
  <si>
    <t>Feature Set A (50% of value)</t>
  </si>
  <si>
    <t>Feature Set B (30% of value)</t>
  </si>
  <si>
    <t>Feature Set C (12% of value)</t>
  </si>
  <si>
    <t>Feature Set D (8% of value)</t>
  </si>
  <si>
    <t>Project 2 Feature Set A (50% of value)</t>
  </si>
  <si>
    <t>Project 2 Feature Set B (30% of value)</t>
  </si>
  <si>
    <t>Project 1 Feature Set A (50% of value)</t>
  </si>
  <si>
    <t>Project 1 Feature Set B (30% of value)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</si>
</sst>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m\-yy;@"/>
    <numFmt numFmtId="166" formatCode="[$-409]h:mm:ss\ AM/PM"/>
    <numFmt numFmtId="167" formatCode="[$-409]mmm\-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025"/>
          <c:w val="0.956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'All Features at Once'!$A$5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'All Features at Once'!$B$1:$Y$1</c:f>
              <c:strCache/>
            </c:strRef>
          </c:cat>
          <c:val>
            <c:numRef>
              <c:f>'All Features at Once'!$B$5:$Y$5</c:f>
              <c:numCache/>
            </c:numRef>
          </c:val>
          <c:smooth val="0"/>
        </c:ser>
        <c:marker val="1"/>
        <c:axId val="21086944"/>
        <c:axId val="55564769"/>
      </c:lineChart>
      <c:dateAx>
        <c:axId val="210869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76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25"/>
          <c:w val="0.95625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'Incremental Releases'!$A$25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'Incremental Releases'!$B$1:$Y$1</c:f>
              <c:strCache/>
            </c:strRef>
          </c:cat>
          <c:val>
            <c:numRef>
              <c:f>'Incremental Releases'!$B$25:$Y$25</c:f>
              <c:numCache/>
            </c:numRef>
          </c:val>
          <c:smooth val="0"/>
        </c:ser>
        <c:marker val="1"/>
        <c:axId val="30320874"/>
        <c:axId val="4452411"/>
      </c:lineChart>
      <c:dateAx>
        <c:axId val="3032087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1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'Incremental Releases (by val)'!$A$25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'Incremental Releases (by val)'!$B$1:$Y$1</c:f>
              <c:strCache/>
            </c:strRef>
          </c:cat>
          <c:val>
            <c:numRef>
              <c:f>'Incremental Releases (by val)'!$B$25:$Y$25</c:f>
              <c:numCache/>
            </c:numRef>
          </c:val>
          <c:smooth val="0"/>
        </c:ser>
        <c:marker val="1"/>
        <c:axId val="40071700"/>
        <c:axId val="25100981"/>
      </c:lineChart>
      <c:dateAx>
        <c:axId val="4007170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'Incremental (by val, no C or D)'!$A$25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'Incremental (by val, no C or D)'!$B$1:$Y$1</c:f>
              <c:strCache/>
            </c:strRef>
          </c:cat>
          <c:val>
            <c:numRef>
              <c:f>'Incremental (by val, no C or D)'!$B$25:$Y$25</c:f>
              <c:numCache/>
            </c:numRef>
          </c:val>
          <c:smooth val="0"/>
        </c:ser>
        <c:marker val="1"/>
        <c:axId val="24582238"/>
        <c:axId val="19913551"/>
      </c:lineChart>
      <c:dateAx>
        <c:axId val="2458223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5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'Incremental (2 projects)'!$A$25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'Incremental (2 projects)'!$B$1:$Y$1</c:f>
              <c:strCache/>
            </c:strRef>
          </c:cat>
          <c:val>
            <c:numRef>
              <c:f>'Incremental (2 projects)'!$B$25:$Y$25</c:f>
              <c:numCache/>
            </c:numRef>
          </c:val>
          <c:smooth val="0"/>
        </c:ser>
        <c:marker val="1"/>
        <c:axId val="45004232"/>
        <c:axId val="2384905"/>
      </c:lineChart>
      <c:dateAx>
        <c:axId val="4500423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90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0</xdr:rowOff>
    </xdr:from>
    <xdr:to>
      <xdr:col>6</xdr:col>
      <xdr:colOff>247650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66700" y="1333500"/>
        <a:ext cx="457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76200</xdr:rowOff>
    </xdr:from>
    <xdr:to>
      <xdr:col>6</xdr:col>
      <xdr:colOff>257175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238125" y="502920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76200</xdr:rowOff>
    </xdr:from>
    <xdr:to>
      <xdr:col>6</xdr:col>
      <xdr:colOff>257175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38125" y="502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76200</xdr:rowOff>
    </xdr:from>
    <xdr:to>
      <xdr:col>6</xdr:col>
      <xdr:colOff>257175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38125" y="502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26</xdr:row>
      <xdr:rowOff>76200</xdr:rowOff>
    </xdr:from>
    <xdr:to>
      <xdr:col>6</xdr:col>
      <xdr:colOff>257175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38125" y="5029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H9" sqref="H9:I13"/>
    </sheetView>
  </sheetViews>
  <sheetFormatPr defaultColWidth="9.140625" defaultRowHeight="15"/>
  <cols>
    <col min="1" max="1" width="20.7109375" style="0" bestFit="1" customWidth="1"/>
    <col min="2" max="2" width="9.28125" style="0" bestFit="1" customWidth="1"/>
    <col min="3" max="8" width="9.7109375" style="0" bestFit="1" customWidth="1"/>
    <col min="9" max="9" width="10.57421875" style="0" bestFit="1" customWidth="1"/>
    <col min="10" max="12" width="9.7109375" style="0" bestFit="1" customWidth="1"/>
    <col min="13" max="13" width="11.28125" style="0" bestFit="1" customWidth="1"/>
    <col min="14" max="18" width="9.7109375" style="0" bestFit="1" customWidth="1"/>
    <col min="19" max="24" width="9.28125" style="0" bestFit="1" customWidth="1"/>
    <col min="25" max="25" width="10.57421875" style="0" bestFit="1" customWidth="1"/>
  </cols>
  <sheetData>
    <row r="1" spans="2:25" ht="15">
      <c r="B1" s="4">
        <v>39814</v>
      </c>
      <c r="C1" s="4">
        <v>39845</v>
      </c>
      <c r="D1" s="4">
        <v>39873</v>
      </c>
      <c r="E1" s="4">
        <v>39904</v>
      </c>
      <c r="F1" s="4">
        <v>39934</v>
      </c>
      <c r="G1" s="4">
        <v>39965</v>
      </c>
      <c r="H1" s="4">
        <v>39995</v>
      </c>
      <c r="I1" s="4">
        <v>40026</v>
      </c>
      <c r="J1" s="4">
        <v>40057</v>
      </c>
      <c r="K1" s="4">
        <v>40087</v>
      </c>
      <c r="L1" s="4">
        <v>40118</v>
      </c>
      <c r="M1" s="4">
        <v>40148</v>
      </c>
      <c r="N1" s="4">
        <v>40179</v>
      </c>
      <c r="O1" s="4">
        <v>40210</v>
      </c>
      <c r="P1" s="4">
        <v>40238</v>
      </c>
      <c r="Q1" s="4">
        <v>40269</v>
      </c>
      <c r="R1" s="4">
        <v>40299</v>
      </c>
      <c r="S1" s="4">
        <v>40330</v>
      </c>
      <c r="T1" s="4">
        <v>40360</v>
      </c>
      <c r="U1" s="4">
        <v>40391</v>
      </c>
      <c r="V1" s="4">
        <v>40422</v>
      </c>
      <c r="W1" s="4">
        <v>40452</v>
      </c>
      <c r="X1" s="4">
        <v>40483</v>
      </c>
      <c r="Y1" s="4">
        <v>40513</v>
      </c>
    </row>
    <row r="2" ht="15">
      <c r="A2" t="s">
        <v>0</v>
      </c>
    </row>
    <row r="3" spans="1:25" ht="15">
      <c r="A3" t="s">
        <v>1</v>
      </c>
      <c r="B3" s="1">
        <f>1000000/12</f>
        <v>83333.33333333333</v>
      </c>
      <c r="C3" s="1">
        <f aca="true" t="shared" si="0" ref="C3:M3">1000000/12</f>
        <v>83333.33333333333</v>
      </c>
      <c r="D3" s="1">
        <f t="shared" si="0"/>
        <v>83333.33333333333</v>
      </c>
      <c r="E3" s="1">
        <f t="shared" si="0"/>
        <v>83333.33333333333</v>
      </c>
      <c r="F3" s="1">
        <f t="shared" si="0"/>
        <v>83333.33333333333</v>
      </c>
      <c r="G3" s="1">
        <f t="shared" si="0"/>
        <v>83333.33333333333</v>
      </c>
      <c r="H3" s="1">
        <f t="shared" si="0"/>
        <v>83333.33333333333</v>
      </c>
      <c r="I3" s="1">
        <f t="shared" si="0"/>
        <v>83333.33333333333</v>
      </c>
      <c r="J3" s="1">
        <f t="shared" si="0"/>
        <v>83333.33333333333</v>
      </c>
      <c r="K3" s="1">
        <f t="shared" si="0"/>
        <v>83333.33333333333</v>
      </c>
      <c r="L3" s="1">
        <f t="shared" si="0"/>
        <v>83333.33333333333</v>
      </c>
      <c r="M3" s="1">
        <f t="shared" si="0"/>
        <v>83333.33333333333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ht="15">
      <c r="A4" t="s">
        <v>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>2000000/12</f>
        <v>166666.66666666666</v>
      </c>
      <c r="O4" s="1">
        <f aca="true" t="shared" si="1" ref="O4:Y4">2000000/12</f>
        <v>166666.66666666666</v>
      </c>
      <c r="P4" s="1">
        <f t="shared" si="1"/>
        <v>166666.66666666666</v>
      </c>
      <c r="Q4" s="1">
        <f t="shared" si="1"/>
        <v>166666.66666666666</v>
      </c>
      <c r="R4" s="1">
        <f t="shared" si="1"/>
        <v>166666.66666666666</v>
      </c>
      <c r="S4" s="1">
        <f t="shared" si="1"/>
        <v>166666.66666666666</v>
      </c>
      <c r="T4" s="1">
        <f t="shared" si="1"/>
        <v>166666.66666666666</v>
      </c>
      <c r="U4" s="1">
        <f t="shared" si="1"/>
        <v>166666.66666666666</v>
      </c>
      <c r="V4" s="1">
        <f t="shared" si="1"/>
        <v>166666.66666666666</v>
      </c>
      <c r="W4" s="1">
        <f t="shared" si="1"/>
        <v>166666.66666666666</v>
      </c>
      <c r="X4" s="1">
        <f t="shared" si="1"/>
        <v>166666.66666666666</v>
      </c>
      <c r="Y4" s="1">
        <f t="shared" si="1"/>
        <v>166666.66666666666</v>
      </c>
    </row>
    <row r="5" spans="1:25" ht="15">
      <c r="A5" t="s">
        <v>3</v>
      </c>
      <c r="B5" s="1">
        <f>SUM($B$4:B4)-SUM($B$3:B3)</f>
        <v>-83333.33333333333</v>
      </c>
      <c r="C5" s="1">
        <f>SUM($B$4:C4)-SUM($B$3:C3)</f>
        <v>-166666.66666666666</v>
      </c>
      <c r="D5" s="1">
        <f>SUM($B$4:D4)-SUM($B$3:D3)</f>
        <v>-250000</v>
      </c>
      <c r="E5" s="1">
        <f>SUM($B$4:E4)-SUM($B$3:E3)</f>
        <v>-333333.3333333333</v>
      </c>
      <c r="F5" s="1">
        <f>SUM($B$4:F4)-SUM($B$3:F3)</f>
        <v>-416666.6666666666</v>
      </c>
      <c r="G5" s="1">
        <f>SUM($B$4:G4)-SUM($B$3:G3)</f>
        <v>-499999.99999999994</v>
      </c>
      <c r="H5" s="1">
        <f>SUM($B$4:H4)-SUM($B$3:H3)</f>
        <v>-583333.3333333333</v>
      </c>
      <c r="I5" s="1">
        <f>SUM($B$4:I4)-SUM($B$3:I3)</f>
        <v>-666666.6666666666</v>
      </c>
      <c r="J5" s="1">
        <f>SUM($B$4:J4)-SUM($B$3:J3)</f>
        <v>-750000</v>
      </c>
      <c r="K5" s="1">
        <f>SUM($B$4:K4)-SUM($B$3:K3)</f>
        <v>-833333.3333333334</v>
      </c>
      <c r="L5" s="1">
        <f>SUM($B$4:L4)-SUM($B$3:L3)</f>
        <v>-916666.6666666667</v>
      </c>
      <c r="M5" s="1">
        <f>SUM($B$4:M4)-SUM($B$3:M3)</f>
        <v>-1000000.0000000001</v>
      </c>
      <c r="N5" s="1">
        <f>SUM($B$4:N4)-SUM($B$3:N3)</f>
        <v>-833333.3333333335</v>
      </c>
      <c r="O5" s="1">
        <f>SUM($B$4:O4)-SUM($B$3:O3)</f>
        <v>-666666.6666666667</v>
      </c>
      <c r="P5" s="1">
        <f>SUM($B$4:P4)-SUM($B$3:P3)</f>
        <v>-500000.0000000001</v>
      </c>
      <c r="Q5" s="1">
        <f>SUM($B$4:Q4)-SUM($B$3:Q3)</f>
        <v>-333333.3333333335</v>
      </c>
      <c r="R5" s="1">
        <f>SUM($B$4:R4)-SUM($B$3:R3)</f>
        <v>-166666.66666666686</v>
      </c>
      <c r="S5" s="1">
        <f>SUM($B$4:S4)-SUM($B$3:S3)</f>
        <v>0</v>
      </c>
      <c r="T5" s="1">
        <f>SUM($B$4:T4)-SUM($B$3:T3)</f>
        <v>166666.6666666664</v>
      </c>
      <c r="U5" s="1">
        <f>SUM($B$4:U4)-SUM($B$3:U3)</f>
        <v>333333.33333333314</v>
      </c>
      <c r="V5" s="1">
        <f>SUM($B$4:V4)-SUM($B$3:V3)</f>
        <v>499999.9999999999</v>
      </c>
      <c r="W5" s="1">
        <f>SUM($B$4:W4)-SUM($B$3:W3)</f>
        <v>666666.6666666666</v>
      </c>
      <c r="X5" s="1">
        <f>SUM($B$4:X4)-SUM($B$3:X3)</f>
        <v>833333.3333333334</v>
      </c>
      <c r="Y5" s="1">
        <f>SUM($B$4:Y4)-SUM($B$3:Y3)</f>
        <v>1000000.0000000001</v>
      </c>
    </row>
    <row r="9" spans="8:9" ht="15">
      <c r="H9" s="2" t="s">
        <v>6</v>
      </c>
      <c r="I9" s="1">
        <f>-MIN(B5:Y5)</f>
        <v>1000000.0000000001</v>
      </c>
    </row>
    <row r="10" spans="8:9" ht="15">
      <c r="H10" s="2" t="s">
        <v>1</v>
      </c>
      <c r="I10" s="1">
        <f>SUM(B3:Y3)</f>
        <v>1000000.0000000001</v>
      </c>
    </row>
    <row r="11" spans="8:9" ht="15">
      <c r="H11" s="2" t="s">
        <v>2</v>
      </c>
      <c r="I11" s="1">
        <f>SUM(B4:Y4)</f>
        <v>2000000.0000000002</v>
      </c>
    </row>
    <row r="12" spans="8:9" ht="15">
      <c r="H12" s="2" t="s">
        <v>7</v>
      </c>
      <c r="I12" s="1">
        <f>I11-I10</f>
        <v>1000000.0000000001</v>
      </c>
    </row>
    <row r="13" spans="8:9" ht="15">
      <c r="H13" s="2" t="s">
        <v>5</v>
      </c>
      <c r="I13" s="3">
        <f>I12/I9</f>
        <v>1</v>
      </c>
    </row>
  </sheetData>
  <sheetProtection/>
  <printOptions/>
  <pageMargins left="0.7" right="0.7" top="0.75" bottom="0.75" header="0.3" footer="0.3"/>
  <pageSetup orientation="portrait" paperSize="9"/>
  <ignoredErrors>
    <ignoredError sqref="C5 D5:L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9">
      <selection activeCell="H29" sqref="H29:I33"/>
    </sheetView>
  </sheetViews>
  <sheetFormatPr defaultColWidth="9.140625" defaultRowHeight="15"/>
  <cols>
    <col min="1" max="1" width="20.7109375" style="0" bestFit="1" customWidth="1"/>
    <col min="2" max="2" width="8.7109375" style="0" bestFit="1" customWidth="1"/>
    <col min="3" max="8" width="9.7109375" style="0" bestFit="1" customWidth="1"/>
    <col min="9" max="9" width="10.57421875" style="0" bestFit="1" customWidth="1"/>
    <col min="10" max="12" width="9.7109375" style="0" bestFit="1" customWidth="1"/>
    <col min="13" max="13" width="11.28125" style="0" bestFit="1" customWidth="1"/>
    <col min="14" max="18" width="9.7109375" style="0" bestFit="1" customWidth="1"/>
    <col min="19" max="20" width="9.00390625" style="0" bestFit="1" customWidth="1"/>
    <col min="21" max="25" width="10.57421875" style="0" bestFit="1" customWidth="1"/>
  </cols>
  <sheetData>
    <row r="1" spans="2:25" ht="15">
      <c r="B1" s="4">
        <v>39814</v>
      </c>
      <c r="C1" s="4">
        <v>39845</v>
      </c>
      <c r="D1" s="4">
        <v>39873</v>
      </c>
      <c r="E1" s="4">
        <v>39904</v>
      </c>
      <c r="F1" s="4">
        <v>39934</v>
      </c>
      <c r="G1" s="4">
        <v>39965</v>
      </c>
      <c r="H1" s="4">
        <v>39995</v>
      </c>
      <c r="I1" s="4">
        <v>40026</v>
      </c>
      <c r="J1" s="4">
        <v>40057</v>
      </c>
      <c r="K1" s="4">
        <v>40087</v>
      </c>
      <c r="L1" s="4">
        <v>40118</v>
      </c>
      <c r="M1" s="4">
        <v>40148</v>
      </c>
      <c r="N1" s="4">
        <v>40179</v>
      </c>
      <c r="O1" s="4">
        <v>40210</v>
      </c>
      <c r="P1" s="4">
        <v>40238</v>
      </c>
      <c r="Q1" s="4">
        <v>40269</v>
      </c>
      <c r="R1" s="4">
        <v>40299</v>
      </c>
      <c r="S1" s="4">
        <v>40330</v>
      </c>
      <c r="T1" s="4">
        <v>40360</v>
      </c>
      <c r="U1" s="4">
        <v>40391</v>
      </c>
      <c r="V1" s="4">
        <v>40422</v>
      </c>
      <c r="W1" s="4">
        <v>40452</v>
      </c>
      <c r="X1" s="4">
        <v>40483</v>
      </c>
      <c r="Y1" s="4">
        <v>40513</v>
      </c>
    </row>
    <row r="2" ht="15">
      <c r="A2" t="s">
        <v>8</v>
      </c>
    </row>
    <row r="3" spans="1:25" ht="15">
      <c r="A3" t="s">
        <v>1</v>
      </c>
      <c r="B3" s="1">
        <f>1000000/12</f>
        <v>83333.33333333333</v>
      </c>
      <c r="C3" s="1">
        <f>1000000/12</f>
        <v>83333.33333333333</v>
      </c>
      <c r="D3" s="1">
        <f>1000000/12</f>
        <v>83333.33333333333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ht="15">
      <c r="A4" t="s">
        <v>2</v>
      </c>
      <c r="B4" s="1">
        <v>0</v>
      </c>
      <c r="C4" s="1">
        <v>0</v>
      </c>
      <c r="D4" s="1">
        <v>0</v>
      </c>
      <c r="E4" s="1">
        <f>2000000/4/12</f>
        <v>41666.666666666664</v>
      </c>
      <c r="F4" s="1">
        <f aca="true" t="shared" si="0" ref="F4:Y4">2000000/4/12</f>
        <v>41666.666666666664</v>
      </c>
      <c r="G4" s="1">
        <f t="shared" si="0"/>
        <v>41666.666666666664</v>
      </c>
      <c r="H4" s="1">
        <f t="shared" si="0"/>
        <v>41666.666666666664</v>
      </c>
      <c r="I4" s="1">
        <f t="shared" si="0"/>
        <v>41666.666666666664</v>
      </c>
      <c r="J4" s="1">
        <f t="shared" si="0"/>
        <v>41666.666666666664</v>
      </c>
      <c r="K4" s="1">
        <f t="shared" si="0"/>
        <v>41666.666666666664</v>
      </c>
      <c r="L4" s="1">
        <f t="shared" si="0"/>
        <v>41666.666666666664</v>
      </c>
      <c r="M4" s="1">
        <f t="shared" si="0"/>
        <v>41666.666666666664</v>
      </c>
      <c r="N4" s="1">
        <f t="shared" si="0"/>
        <v>41666.666666666664</v>
      </c>
      <c r="O4" s="1">
        <f t="shared" si="0"/>
        <v>41666.666666666664</v>
      </c>
      <c r="P4" s="1">
        <f t="shared" si="0"/>
        <v>41666.666666666664</v>
      </c>
      <c r="Q4" s="1">
        <f t="shared" si="0"/>
        <v>41666.666666666664</v>
      </c>
      <c r="R4" s="1">
        <f t="shared" si="0"/>
        <v>41666.666666666664</v>
      </c>
      <c r="S4" s="1">
        <f t="shared" si="0"/>
        <v>41666.666666666664</v>
      </c>
      <c r="T4" s="1">
        <f t="shared" si="0"/>
        <v>41666.666666666664</v>
      </c>
      <c r="U4" s="1">
        <f t="shared" si="0"/>
        <v>41666.666666666664</v>
      </c>
      <c r="V4" s="1">
        <f t="shared" si="0"/>
        <v>41666.666666666664</v>
      </c>
      <c r="W4" s="1">
        <f t="shared" si="0"/>
        <v>41666.666666666664</v>
      </c>
      <c r="X4" s="1">
        <f t="shared" si="0"/>
        <v>41666.666666666664</v>
      </c>
      <c r="Y4" s="1">
        <f t="shared" si="0"/>
        <v>41666.666666666664</v>
      </c>
    </row>
    <row r="5" spans="1:25" ht="15">
      <c r="A5" t="s">
        <v>3</v>
      </c>
      <c r="B5" s="1">
        <f>SUM($B4:B4)-SUM($B3:B3)</f>
        <v>-83333.33333333333</v>
      </c>
      <c r="C5" s="1">
        <f>SUM($B4:C4)-SUM($B3:C3)</f>
        <v>-166666.66666666666</v>
      </c>
      <c r="D5" s="1">
        <f>SUM($B4:D4)-SUM($B3:D3)</f>
        <v>-250000</v>
      </c>
      <c r="E5" s="1">
        <f>SUM($B4:E4)-SUM($B3:E3)</f>
        <v>-208333.33333333334</v>
      </c>
      <c r="F5" s="1">
        <f>SUM($B4:F4)-SUM($B3:F3)</f>
        <v>-166666.6666666667</v>
      </c>
      <c r="G5" s="1">
        <f>SUM($B4:G4)-SUM($B3:G3)</f>
        <v>-125000</v>
      </c>
      <c r="H5" s="1">
        <f>SUM($B4:H4)-SUM($B3:H3)</f>
        <v>-83333.33333333334</v>
      </c>
      <c r="I5" s="1">
        <f>SUM($B4:I4)-SUM($B3:I3)</f>
        <v>-41666.666666666686</v>
      </c>
      <c r="J5" s="1">
        <f>SUM($B4:J4)-SUM($B3:J3)</f>
        <v>0</v>
      </c>
      <c r="K5" s="1">
        <f>SUM($B4:K4)-SUM($B3:K3)</f>
        <v>41666.66666666663</v>
      </c>
      <c r="L5" s="1">
        <f>SUM($B4:L4)-SUM($B3:L3)</f>
        <v>83333.33333333331</v>
      </c>
      <c r="M5" s="1">
        <f>SUM($B4:M4)-SUM($B3:M3)</f>
        <v>125000</v>
      </c>
      <c r="N5" s="1">
        <f>SUM($B4:N4)-SUM($B3:N3)</f>
        <v>166666.6666666667</v>
      </c>
      <c r="O5" s="1">
        <f>SUM($B4:O4)-SUM($B3:O3)</f>
        <v>208333.33333333337</v>
      </c>
      <c r="P5" s="1">
        <f>SUM($B4:P4)-SUM($B3:P3)</f>
        <v>250000.00000000006</v>
      </c>
      <c r="Q5" s="1">
        <f>SUM($B4:Q4)-SUM($B3:Q3)</f>
        <v>291666.66666666674</v>
      </c>
      <c r="R5" s="1">
        <f>SUM($B4:R4)-SUM($B3:R3)</f>
        <v>333333.3333333334</v>
      </c>
      <c r="S5" s="1">
        <f>SUM($B4:S4)-SUM($B3:S3)</f>
        <v>375000</v>
      </c>
      <c r="T5" s="1">
        <f>SUM($B4:T4)-SUM($B3:T3)</f>
        <v>416666.6666666666</v>
      </c>
      <c r="U5" s="1">
        <f>SUM($B4:U4)-SUM($B3:U3)</f>
        <v>458333.33333333326</v>
      </c>
      <c r="V5" s="1">
        <f>SUM($B4:V4)-SUM($B3:V3)</f>
        <v>499999.9999999999</v>
      </c>
      <c r="W5" s="1">
        <f>SUM($B4:W4)-SUM($B3:W3)</f>
        <v>541666.6666666665</v>
      </c>
      <c r="X5" s="1">
        <f>SUM($B4:X4)-SUM($B3:X3)</f>
        <v>583333.3333333331</v>
      </c>
      <c r="Y5" s="1">
        <f>SUM($B4:Y4)-SUM($B3:Y3)</f>
        <v>624999.9999999998</v>
      </c>
    </row>
    <row r="7" ht="15">
      <c r="A7" t="s">
        <v>9</v>
      </c>
    </row>
    <row r="8" spans="1:25" ht="15">
      <c r="A8" t="s">
        <v>1</v>
      </c>
      <c r="B8" s="1">
        <v>0</v>
      </c>
      <c r="C8" s="1">
        <v>0</v>
      </c>
      <c r="D8" s="1">
        <v>0</v>
      </c>
      <c r="E8" s="1">
        <f>1000000/12</f>
        <v>83333.33333333333</v>
      </c>
      <c r="F8" s="1">
        <f>1000000/12</f>
        <v>83333.33333333333</v>
      </c>
      <c r="G8" s="1">
        <f>1000000/12</f>
        <v>83333.33333333333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">
      <c r="A9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 aca="true" t="shared" si="1" ref="H9:Y9">2000000/4/12</f>
        <v>41666.666666666664</v>
      </c>
      <c r="I9" s="1">
        <f t="shared" si="1"/>
        <v>41666.666666666664</v>
      </c>
      <c r="J9" s="1">
        <f t="shared" si="1"/>
        <v>41666.666666666664</v>
      </c>
      <c r="K9" s="1">
        <f t="shared" si="1"/>
        <v>41666.666666666664</v>
      </c>
      <c r="L9" s="1">
        <f t="shared" si="1"/>
        <v>41666.666666666664</v>
      </c>
      <c r="M9" s="1">
        <f t="shared" si="1"/>
        <v>41666.666666666664</v>
      </c>
      <c r="N9" s="1">
        <f t="shared" si="1"/>
        <v>41666.666666666664</v>
      </c>
      <c r="O9" s="1">
        <f t="shared" si="1"/>
        <v>41666.666666666664</v>
      </c>
      <c r="P9" s="1">
        <f t="shared" si="1"/>
        <v>41666.666666666664</v>
      </c>
      <c r="Q9" s="1">
        <f t="shared" si="1"/>
        <v>41666.666666666664</v>
      </c>
      <c r="R9" s="1">
        <f t="shared" si="1"/>
        <v>41666.666666666664</v>
      </c>
      <c r="S9" s="1">
        <f t="shared" si="1"/>
        <v>41666.666666666664</v>
      </c>
      <c r="T9" s="1">
        <f t="shared" si="1"/>
        <v>41666.666666666664</v>
      </c>
      <c r="U9" s="1">
        <f t="shared" si="1"/>
        <v>41666.666666666664</v>
      </c>
      <c r="V9" s="1">
        <f t="shared" si="1"/>
        <v>41666.666666666664</v>
      </c>
      <c r="W9" s="1">
        <f t="shared" si="1"/>
        <v>41666.666666666664</v>
      </c>
      <c r="X9" s="1">
        <f t="shared" si="1"/>
        <v>41666.666666666664</v>
      </c>
      <c r="Y9" s="1">
        <f t="shared" si="1"/>
        <v>41666.666666666664</v>
      </c>
    </row>
    <row r="10" spans="1:25" ht="15">
      <c r="A10" t="s">
        <v>3</v>
      </c>
      <c r="B10" s="1">
        <f>SUM($B9:B9)-SUM($B8:B8)</f>
        <v>0</v>
      </c>
      <c r="C10" s="1">
        <f>SUM($B9:C9)-SUM($B8:C8)</f>
        <v>0</v>
      </c>
      <c r="D10" s="1">
        <f>SUM($B9:D9)-SUM($B8:D8)</f>
        <v>0</v>
      </c>
      <c r="E10" s="1">
        <f>SUM($B9:E9)-SUM($B8:E8)</f>
        <v>-83333.33333333333</v>
      </c>
      <c r="F10" s="1">
        <f>SUM($B9:F9)-SUM($B8:F8)</f>
        <v>-166666.66666666666</v>
      </c>
      <c r="G10" s="1">
        <f>SUM($B9:G9)-SUM($B8:G8)</f>
        <v>-250000</v>
      </c>
      <c r="H10" s="1">
        <f>SUM($B9:H9)-SUM($B8:H8)</f>
        <v>-208333.33333333334</v>
      </c>
      <c r="I10" s="1">
        <f>SUM($B9:I9)-SUM($B8:I8)</f>
        <v>-166666.6666666667</v>
      </c>
      <c r="J10" s="1">
        <f>SUM($B9:J9)-SUM($B8:J8)</f>
        <v>-125000</v>
      </c>
      <c r="K10" s="1">
        <f>SUM($B9:K9)-SUM($B8:K8)</f>
        <v>-83333.33333333334</v>
      </c>
      <c r="L10" s="1">
        <f>SUM($B9:L9)-SUM($B8:L8)</f>
        <v>-41666.666666666686</v>
      </c>
      <c r="M10" s="1">
        <f>SUM($B9:M9)-SUM($B8:M8)</f>
        <v>0</v>
      </c>
      <c r="N10" s="1">
        <f>SUM($B9:N9)-SUM($B8:N8)</f>
        <v>41666.66666666663</v>
      </c>
      <c r="O10" s="1">
        <f>SUM($B9:O9)-SUM($B8:O8)</f>
        <v>83333.33333333331</v>
      </c>
      <c r="P10" s="1">
        <f>SUM($B9:P9)-SUM($B8:P8)</f>
        <v>125000</v>
      </c>
      <c r="Q10" s="1">
        <f>SUM($B9:Q9)-SUM($B8:Q8)</f>
        <v>166666.6666666667</v>
      </c>
      <c r="R10" s="1">
        <f>SUM($B9:R9)-SUM($B8:R8)</f>
        <v>208333.33333333337</v>
      </c>
      <c r="S10" s="1">
        <f>SUM($B9:S9)-SUM($B8:S8)</f>
        <v>250000.00000000006</v>
      </c>
      <c r="T10" s="1">
        <f>SUM($B9:T9)-SUM($B8:T8)</f>
        <v>291666.66666666674</v>
      </c>
      <c r="U10" s="1">
        <f>SUM($B9:U9)-SUM($B8:U8)</f>
        <v>333333.3333333334</v>
      </c>
      <c r="V10" s="1">
        <f>SUM($B9:V9)-SUM($B8:V8)</f>
        <v>375000</v>
      </c>
      <c r="W10" s="1">
        <f>SUM($B9:W9)-SUM($B8:W8)</f>
        <v>416666.6666666666</v>
      </c>
      <c r="X10" s="1">
        <f>SUM($B9:X9)-SUM($B8:X8)</f>
        <v>458333.33333333326</v>
      </c>
      <c r="Y10" s="1">
        <f>SUM($B9:Y9)-SUM($B8:Y8)</f>
        <v>499999.9999999999</v>
      </c>
    </row>
    <row r="12" ht="15">
      <c r="A12" t="s">
        <v>10</v>
      </c>
    </row>
    <row r="13" spans="1:25" ht="15">
      <c r="A13" t="s">
        <v>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>1000000/12</f>
        <v>83333.33333333333</v>
      </c>
      <c r="I13" s="1">
        <f>1000000/12</f>
        <v>83333.33333333333</v>
      </c>
      <c r="J13" s="1">
        <f>1000000/12</f>
        <v>83333.33333333333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">
      <c r="A14" t="s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aca="true" t="shared" si="2" ref="K14:Y14">2000000/4/12</f>
        <v>41666.666666666664</v>
      </c>
      <c r="L14" s="1">
        <f t="shared" si="2"/>
        <v>41666.666666666664</v>
      </c>
      <c r="M14" s="1">
        <f t="shared" si="2"/>
        <v>41666.666666666664</v>
      </c>
      <c r="N14" s="1">
        <f t="shared" si="2"/>
        <v>41666.666666666664</v>
      </c>
      <c r="O14" s="1">
        <f t="shared" si="2"/>
        <v>41666.666666666664</v>
      </c>
      <c r="P14" s="1">
        <f t="shared" si="2"/>
        <v>41666.666666666664</v>
      </c>
      <c r="Q14" s="1">
        <f t="shared" si="2"/>
        <v>41666.666666666664</v>
      </c>
      <c r="R14" s="1">
        <f t="shared" si="2"/>
        <v>41666.666666666664</v>
      </c>
      <c r="S14" s="1">
        <f t="shared" si="2"/>
        <v>41666.666666666664</v>
      </c>
      <c r="T14" s="1">
        <f t="shared" si="2"/>
        <v>41666.666666666664</v>
      </c>
      <c r="U14" s="1">
        <f t="shared" si="2"/>
        <v>41666.666666666664</v>
      </c>
      <c r="V14" s="1">
        <f t="shared" si="2"/>
        <v>41666.666666666664</v>
      </c>
      <c r="W14" s="1">
        <f t="shared" si="2"/>
        <v>41666.666666666664</v>
      </c>
      <c r="X14" s="1">
        <f t="shared" si="2"/>
        <v>41666.666666666664</v>
      </c>
      <c r="Y14" s="1">
        <f t="shared" si="2"/>
        <v>41666.666666666664</v>
      </c>
    </row>
    <row r="15" spans="1:25" ht="15">
      <c r="A15" t="s">
        <v>3</v>
      </c>
      <c r="B15" s="1">
        <f>SUM($B14:B14)-SUM($B13:B13)</f>
        <v>0</v>
      </c>
      <c r="C15" s="1">
        <f>SUM($B14:C14)-SUM($B13:C13)</f>
        <v>0</v>
      </c>
      <c r="D15" s="1">
        <f>SUM($B14:D14)-SUM($B13:D13)</f>
        <v>0</v>
      </c>
      <c r="E15" s="1">
        <f>SUM($B14:E14)-SUM($B13:E13)</f>
        <v>0</v>
      </c>
      <c r="F15" s="1">
        <f>SUM($B14:F14)-SUM($B13:F13)</f>
        <v>0</v>
      </c>
      <c r="G15" s="1">
        <f>SUM($B14:G14)-SUM($B13:G13)</f>
        <v>0</v>
      </c>
      <c r="H15" s="1">
        <f>SUM($B14:H14)-SUM($B13:H13)</f>
        <v>-83333.33333333333</v>
      </c>
      <c r="I15" s="1">
        <f>SUM($B14:I14)-SUM($B13:I13)</f>
        <v>-166666.66666666666</v>
      </c>
      <c r="J15" s="1">
        <f>SUM($B14:J14)-SUM($B13:J13)</f>
        <v>-250000</v>
      </c>
      <c r="K15" s="1">
        <f>SUM($B14:K14)-SUM($B13:K13)</f>
        <v>-208333.33333333334</v>
      </c>
      <c r="L15" s="1">
        <f>SUM($B14:L14)-SUM($B13:L13)</f>
        <v>-166666.6666666667</v>
      </c>
      <c r="M15" s="1">
        <f>SUM($B14:M14)-SUM($B13:M13)</f>
        <v>-125000</v>
      </c>
      <c r="N15" s="1">
        <f>SUM($B14:N14)-SUM($B13:N13)</f>
        <v>-83333.33333333334</v>
      </c>
      <c r="O15" s="1">
        <f>SUM($B14:O14)-SUM($B13:O13)</f>
        <v>-41666.666666666686</v>
      </c>
      <c r="P15" s="1">
        <f>SUM($B14:P14)-SUM($B13:P13)</f>
        <v>0</v>
      </c>
      <c r="Q15" s="1">
        <f>SUM($B14:Q14)-SUM($B13:Q13)</f>
        <v>41666.66666666663</v>
      </c>
      <c r="R15" s="1">
        <f>SUM($B14:R14)-SUM($B13:R13)</f>
        <v>83333.33333333331</v>
      </c>
      <c r="S15" s="1">
        <f>SUM($B14:S14)-SUM($B13:S13)</f>
        <v>125000</v>
      </c>
      <c r="T15" s="1">
        <f>SUM($B14:T14)-SUM($B13:T13)</f>
        <v>166666.6666666667</v>
      </c>
      <c r="U15" s="1">
        <f>SUM($B14:U14)-SUM($B13:U13)</f>
        <v>208333.33333333337</v>
      </c>
      <c r="V15" s="1">
        <f>SUM($B14:V14)-SUM($B13:V13)</f>
        <v>250000.00000000006</v>
      </c>
      <c r="W15" s="1">
        <f>SUM($B14:W14)-SUM($B13:W13)</f>
        <v>291666.66666666674</v>
      </c>
      <c r="X15" s="1">
        <f>SUM($B14:X14)-SUM($B13:X13)</f>
        <v>333333.3333333334</v>
      </c>
      <c r="Y15" s="1">
        <f>SUM($B14:Y14)-SUM($B13:Y13)</f>
        <v>375000</v>
      </c>
    </row>
    <row r="17" ht="15">
      <c r="A17" t="s">
        <v>11</v>
      </c>
    </row>
    <row r="18" spans="1:25" ht="15">
      <c r="A18" t="s">
        <v>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>1000000/12</f>
        <v>83333.33333333333</v>
      </c>
      <c r="L18" s="1">
        <f>1000000/12</f>
        <v>83333.33333333333</v>
      </c>
      <c r="M18" s="1">
        <f>1000000/12</f>
        <v>83333.33333333333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5">
      <c r="A19" t="s">
        <v>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aca="true" t="shared" si="3" ref="N19:Y19">2000000/4/12</f>
        <v>41666.666666666664</v>
      </c>
      <c r="O19" s="1">
        <f t="shared" si="3"/>
        <v>41666.666666666664</v>
      </c>
      <c r="P19" s="1">
        <f t="shared" si="3"/>
        <v>41666.666666666664</v>
      </c>
      <c r="Q19" s="1">
        <f t="shared" si="3"/>
        <v>41666.666666666664</v>
      </c>
      <c r="R19" s="1">
        <f t="shared" si="3"/>
        <v>41666.666666666664</v>
      </c>
      <c r="S19" s="1">
        <f t="shared" si="3"/>
        <v>41666.666666666664</v>
      </c>
      <c r="T19" s="1">
        <f t="shared" si="3"/>
        <v>41666.666666666664</v>
      </c>
      <c r="U19" s="1">
        <f t="shared" si="3"/>
        <v>41666.666666666664</v>
      </c>
      <c r="V19" s="1">
        <f t="shared" si="3"/>
        <v>41666.666666666664</v>
      </c>
      <c r="W19" s="1">
        <f t="shared" si="3"/>
        <v>41666.666666666664</v>
      </c>
      <c r="X19" s="1">
        <f t="shared" si="3"/>
        <v>41666.666666666664</v>
      </c>
      <c r="Y19" s="1">
        <f t="shared" si="3"/>
        <v>41666.666666666664</v>
      </c>
    </row>
    <row r="20" spans="1:25" ht="15">
      <c r="A20" t="s">
        <v>3</v>
      </c>
      <c r="B20" s="1">
        <f>SUM($B19:B19)-SUM($B18:B18)</f>
        <v>0</v>
      </c>
      <c r="C20" s="1">
        <f>SUM($B19:C19)-SUM($B18:C18)</f>
        <v>0</v>
      </c>
      <c r="D20" s="1">
        <f>SUM($B19:D19)-SUM($B18:D18)</f>
        <v>0</v>
      </c>
      <c r="E20" s="1">
        <f>SUM($B19:E19)-SUM($B18:E18)</f>
        <v>0</v>
      </c>
      <c r="F20" s="1">
        <f>SUM($B19:F19)-SUM($B18:F18)</f>
        <v>0</v>
      </c>
      <c r="G20" s="1">
        <f>SUM($B19:G19)-SUM($B18:G18)</f>
        <v>0</v>
      </c>
      <c r="H20" s="1">
        <f>SUM($B19:H19)-SUM($B18:H18)</f>
        <v>0</v>
      </c>
      <c r="I20" s="1">
        <f>SUM($B19:I19)-SUM($B18:I18)</f>
        <v>0</v>
      </c>
      <c r="J20" s="1">
        <f>SUM($B19:J19)-SUM($B18:J18)</f>
        <v>0</v>
      </c>
      <c r="K20" s="1">
        <f>SUM($B19:K19)-SUM($B18:K18)</f>
        <v>-83333.33333333333</v>
      </c>
      <c r="L20" s="1">
        <f>SUM($B19:L19)-SUM($B18:L18)</f>
        <v>-166666.66666666666</v>
      </c>
      <c r="M20" s="1">
        <f>SUM($B19:M19)-SUM($B18:M18)</f>
        <v>-250000</v>
      </c>
      <c r="N20" s="1">
        <f>SUM($B19:N19)-SUM($B18:N18)</f>
        <v>-208333.33333333334</v>
      </c>
      <c r="O20" s="1">
        <f>SUM($B19:O19)-SUM($B18:O18)</f>
        <v>-166666.6666666667</v>
      </c>
      <c r="P20" s="1">
        <f>SUM($B19:P19)-SUM($B18:P18)</f>
        <v>-125000</v>
      </c>
      <c r="Q20" s="1">
        <f>SUM($B19:Q19)-SUM($B18:Q18)</f>
        <v>-83333.33333333334</v>
      </c>
      <c r="R20" s="1">
        <f>SUM($B19:R19)-SUM($B18:R18)</f>
        <v>-41666.666666666686</v>
      </c>
      <c r="S20" s="1">
        <f>SUM($B19:S19)-SUM($B18:S18)</f>
        <v>0</v>
      </c>
      <c r="T20" s="1">
        <f>SUM($B19:T19)-SUM($B18:T18)</f>
        <v>41666.66666666663</v>
      </c>
      <c r="U20" s="1">
        <f>SUM($B19:U19)-SUM($B18:U18)</f>
        <v>83333.33333333331</v>
      </c>
      <c r="V20" s="1">
        <f>SUM($B19:V19)-SUM($B18:V18)</f>
        <v>125000</v>
      </c>
      <c r="W20" s="1">
        <f>SUM($B19:W19)-SUM($B18:W18)</f>
        <v>166666.6666666667</v>
      </c>
      <c r="X20" s="1">
        <f>SUM($B19:X19)-SUM($B18:X18)</f>
        <v>208333.33333333337</v>
      </c>
      <c r="Y20" s="1">
        <f>SUM($B19:Y19)-SUM($B18:Y18)</f>
        <v>250000.00000000006</v>
      </c>
    </row>
    <row r="22" ht="15">
      <c r="A22" t="s">
        <v>4</v>
      </c>
    </row>
    <row r="23" spans="1:25" ht="15">
      <c r="A23" t="s">
        <v>1</v>
      </c>
      <c r="B23" s="1">
        <f>SUM(B3,B8,B13,B18)</f>
        <v>83333.33333333333</v>
      </c>
      <c r="C23" s="1">
        <f aca="true" t="shared" si="4" ref="C23:Y23">SUM(C3,C8,C13,C18)</f>
        <v>83333.33333333333</v>
      </c>
      <c r="D23" s="1">
        <f t="shared" si="4"/>
        <v>83333.33333333333</v>
      </c>
      <c r="E23" s="1">
        <f t="shared" si="4"/>
        <v>83333.33333333333</v>
      </c>
      <c r="F23" s="1">
        <f t="shared" si="4"/>
        <v>83333.33333333333</v>
      </c>
      <c r="G23" s="1">
        <f t="shared" si="4"/>
        <v>83333.33333333333</v>
      </c>
      <c r="H23" s="1">
        <f t="shared" si="4"/>
        <v>83333.33333333333</v>
      </c>
      <c r="I23" s="1">
        <f t="shared" si="4"/>
        <v>83333.33333333333</v>
      </c>
      <c r="J23" s="1">
        <f t="shared" si="4"/>
        <v>83333.33333333333</v>
      </c>
      <c r="K23" s="1">
        <f t="shared" si="4"/>
        <v>83333.33333333333</v>
      </c>
      <c r="L23" s="1">
        <f t="shared" si="4"/>
        <v>83333.33333333333</v>
      </c>
      <c r="M23" s="1">
        <f t="shared" si="4"/>
        <v>83333.33333333333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</row>
    <row r="24" spans="1:25" ht="15">
      <c r="A24" t="s">
        <v>2</v>
      </c>
      <c r="B24" s="1">
        <f>SUM(B4,B9,B14,B19)</f>
        <v>0</v>
      </c>
      <c r="C24" s="1">
        <f aca="true" t="shared" si="5" ref="C24:Y24">SUM(C4,C9,C14,C19)</f>
        <v>0</v>
      </c>
      <c r="D24" s="1">
        <f t="shared" si="5"/>
        <v>0</v>
      </c>
      <c r="E24" s="1">
        <f t="shared" si="5"/>
        <v>41666.666666666664</v>
      </c>
      <c r="F24" s="1">
        <f t="shared" si="5"/>
        <v>41666.666666666664</v>
      </c>
      <c r="G24" s="1">
        <f t="shared" si="5"/>
        <v>41666.666666666664</v>
      </c>
      <c r="H24" s="1">
        <f t="shared" si="5"/>
        <v>83333.33333333333</v>
      </c>
      <c r="I24" s="1">
        <f t="shared" si="5"/>
        <v>83333.33333333333</v>
      </c>
      <c r="J24" s="1">
        <f t="shared" si="5"/>
        <v>83333.33333333333</v>
      </c>
      <c r="K24" s="1">
        <f t="shared" si="5"/>
        <v>125000</v>
      </c>
      <c r="L24" s="1">
        <f t="shared" si="5"/>
        <v>125000</v>
      </c>
      <c r="M24" s="1">
        <f t="shared" si="5"/>
        <v>125000</v>
      </c>
      <c r="N24" s="1">
        <f t="shared" si="5"/>
        <v>166666.66666666666</v>
      </c>
      <c r="O24" s="1">
        <f t="shared" si="5"/>
        <v>166666.66666666666</v>
      </c>
      <c r="P24" s="1">
        <f t="shared" si="5"/>
        <v>166666.66666666666</v>
      </c>
      <c r="Q24" s="1">
        <f t="shared" si="5"/>
        <v>166666.66666666666</v>
      </c>
      <c r="R24" s="1">
        <f t="shared" si="5"/>
        <v>166666.66666666666</v>
      </c>
      <c r="S24" s="1">
        <f t="shared" si="5"/>
        <v>166666.66666666666</v>
      </c>
      <c r="T24" s="1">
        <f t="shared" si="5"/>
        <v>166666.66666666666</v>
      </c>
      <c r="U24" s="1">
        <f t="shared" si="5"/>
        <v>166666.66666666666</v>
      </c>
      <c r="V24" s="1">
        <f t="shared" si="5"/>
        <v>166666.66666666666</v>
      </c>
      <c r="W24" s="1">
        <f t="shared" si="5"/>
        <v>166666.66666666666</v>
      </c>
      <c r="X24" s="1">
        <f t="shared" si="5"/>
        <v>166666.66666666666</v>
      </c>
      <c r="Y24" s="1">
        <f t="shared" si="5"/>
        <v>166666.66666666666</v>
      </c>
    </row>
    <row r="25" spans="1:25" ht="15">
      <c r="A25" t="s">
        <v>3</v>
      </c>
      <c r="B25" s="1">
        <f>SUM($B24:B24)-SUM($B23:B23)</f>
        <v>-83333.33333333333</v>
      </c>
      <c r="C25" s="1">
        <f>SUM($B24:C24)-SUM($B23:C23)</f>
        <v>-166666.66666666666</v>
      </c>
      <c r="D25" s="1">
        <f>SUM($B24:D24)-SUM($B23:D23)</f>
        <v>-250000</v>
      </c>
      <c r="E25" s="1">
        <f>SUM($B24:E24)-SUM($B23:E23)</f>
        <v>-291666.6666666666</v>
      </c>
      <c r="F25" s="1">
        <f>SUM($B24:F24)-SUM($B23:F23)</f>
        <v>-333333.3333333333</v>
      </c>
      <c r="G25" s="1">
        <f>SUM($B24:G24)-SUM($B23:G23)</f>
        <v>-374999.99999999994</v>
      </c>
      <c r="H25" s="1">
        <f>SUM($B24:H24)-SUM($B23:H23)</f>
        <v>-374999.99999999994</v>
      </c>
      <c r="I25" s="1">
        <f>SUM($B24:I24)-SUM($B23:I23)</f>
        <v>-375000</v>
      </c>
      <c r="J25" s="1">
        <f>SUM($B24:J24)-SUM($B23:J23)</f>
        <v>-375000.00000000006</v>
      </c>
      <c r="K25" s="1">
        <f>SUM($B24:K24)-SUM($B23:K23)</f>
        <v>-333333.33333333343</v>
      </c>
      <c r="L25" s="1">
        <f>SUM($B24:L24)-SUM($B23:L23)</f>
        <v>-291666.66666666674</v>
      </c>
      <c r="M25" s="1">
        <f>SUM($B24:M24)-SUM($B23:M23)</f>
        <v>-250000.00000000012</v>
      </c>
      <c r="N25" s="1">
        <f>SUM($B24:N24)-SUM($B23:N23)</f>
        <v>-83333.33333333349</v>
      </c>
      <c r="O25" s="1">
        <f>SUM($B24:O24)-SUM($B23:O23)</f>
        <v>83333.33333333314</v>
      </c>
      <c r="P25" s="1">
        <f>SUM($B24:P24)-SUM($B23:P23)</f>
        <v>249999.99999999988</v>
      </c>
      <c r="Q25" s="1">
        <f>SUM($B24:Q24)-SUM($B23:Q23)</f>
        <v>416666.6666666666</v>
      </c>
      <c r="R25" s="1">
        <f>SUM($B24:R24)-SUM($B23:R23)</f>
        <v>583333.3333333334</v>
      </c>
      <c r="S25" s="1">
        <f>SUM($B24:S24)-SUM($B23:S23)</f>
        <v>750000.0000000001</v>
      </c>
      <c r="T25" s="1">
        <f>SUM($B24:T24)-SUM($B23:T23)</f>
        <v>916666.6666666669</v>
      </c>
      <c r="U25" s="1">
        <f>SUM($B24:U24)-SUM($B23:U23)</f>
        <v>1083333.3333333335</v>
      </c>
      <c r="V25" s="1">
        <f>SUM($B24:V24)-SUM($B23:V23)</f>
        <v>1250000.0000000005</v>
      </c>
      <c r="W25" s="1">
        <f>SUM($B24:W24)-SUM($B23:W23)</f>
        <v>1416666.666666667</v>
      </c>
      <c r="X25" s="1">
        <f>SUM($B24:X24)-SUM($B23:X23)</f>
        <v>1583333.3333333335</v>
      </c>
      <c r="Y25" s="1">
        <f>SUM($B24:Y24)-SUM($B23:Y23)</f>
        <v>1750000</v>
      </c>
    </row>
    <row r="29" spans="8:9" ht="15">
      <c r="H29" s="2" t="s">
        <v>6</v>
      </c>
      <c r="I29" s="1">
        <f>-MIN(B25:Y25)</f>
        <v>375000.00000000006</v>
      </c>
    </row>
    <row r="30" spans="8:9" ht="15">
      <c r="H30" s="2" t="s">
        <v>1</v>
      </c>
      <c r="I30" s="1">
        <f>SUM(B23:Y23)</f>
        <v>1000000.0000000001</v>
      </c>
    </row>
    <row r="31" spans="8:9" ht="15">
      <c r="H31" s="2" t="s">
        <v>2</v>
      </c>
      <c r="I31" s="1">
        <f>SUM(B24:Y24)</f>
        <v>2750000</v>
      </c>
    </row>
    <row r="32" spans="8:9" ht="15">
      <c r="H32" s="2" t="s">
        <v>7</v>
      </c>
      <c r="I32" s="1">
        <f>I31-I30</f>
        <v>1750000</v>
      </c>
    </row>
    <row r="33" spans="8:9" ht="15">
      <c r="H33" s="2" t="s">
        <v>5</v>
      </c>
      <c r="I33" s="3">
        <f>I32/I29</f>
        <v>4.666666666666666</v>
      </c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C5 C10:F10 C15:I15 C20:L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22">
      <selection activeCell="H29" sqref="H29:I33"/>
    </sheetView>
  </sheetViews>
  <sheetFormatPr defaultColWidth="9.140625" defaultRowHeight="15"/>
  <cols>
    <col min="1" max="1" width="20.7109375" style="0" bestFit="1" customWidth="1"/>
    <col min="2" max="2" width="8.7109375" style="0" bestFit="1" customWidth="1"/>
    <col min="3" max="8" width="9.7109375" style="0" bestFit="1" customWidth="1"/>
    <col min="9" max="9" width="10.57421875" style="0" bestFit="1" customWidth="1"/>
    <col min="10" max="12" width="9.7109375" style="0" bestFit="1" customWidth="1"/>
    <col min="13" max="13" width="11.28125" style="0" bestFit="1" customWidth="1"/>
    <col min="14" max="18" width="9.7109375" style="0" bestFit="1" customWidth="1"/>
    <col min="19" max="20" width="9.00390625" style="0" bestFit="1" customWidth="1"/>
    <col min="21" max="25" width="10.57421875" style="0" bestFit="1" customWidth="1"/>
  </cols>
  <sheetData>
    <row r="1" spans="2:25" ht="15">
      <c r="B1" s="4">
        <v>39814</v>
      </c>
      <c r="C1" s="4">
        <v>39845</v>
      </c>
      <c r="D1" s="4">
        <v>39873</v>
      </c>
      <c r="E1" s="4">
        <v>39904</v>
      </c>
      <c r="F1" s="4">
        <v>39934</v>
      </c>
      <c r="G1" s="4">
        <v>39965</v>
      </c>
      <c r="H1" s="4">
        <v>39995</v>
      </c>
      <c r="I1" s="4">
        <v>40026</v>
      </c>
      <c r="J1" s="4">
        <v>40057</v>
      </c>
      <c r="K1" s="4">
        <v>40087</v>
      </c>
      <c r="L1" s="4">
        <v>40118</v>
      </c>
      <c r="M1" s="4">
        <v>40148</v>
      </c>
      <c r="N1" s="4">
        <v>40179</v>
      </c>
      <c r="O1" s="4">
        <v>40210</v>
      </c>
      <c r="P1" s="4">
        <v>40238</v>
      </c>
      <c r="Q1" s="4">
        <v>40269</v>
      </c>
      <c r="R1" s="4">
        <v>40299</v>
      </c>
      <c r="S1" s="4">
        <v>40330</v>
      </c>
      <c r="T1" s="4">
        <v>40360</v>
      </c>
      <c r="U1" s="4">
        <v>40391</v>
      </c>
      <c r="V1" s="4">
        <v>40422</v>
      </c>
      <c r="W1" s="4">
        <v>40452</v>
      </c>
      <c r="X1" s="4">
        <v>40483</v>
      </c>
      <c r="Y1" s="4">
        <v>40513</v>
      </c>
    </row>
    <row r="2" ht="15">
      <c r="A2" t="s">
        <v>12</v>
      </c>
    </row>
    <row r="3" spans="1:25" ht="15">
      <c r="A3" t="s">
        <v>1</v>
      </c>
      <c r="B3" s="1">
        <f>1000000/12</f>
        <v>83333.33333333333</v>
      </c>
      <c r="C3" s="1">
        <f>1000000/12</f>
        <v>83333.33333333333</v>
      </c>
      <c r="D3" s="1">
        <f>1000000/12</f>
        <v>83333.33333333333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ht="15">
      <c r="A4" t="s">
        <v>2</v>
      </c>
      <c r="B4" s="1">
        <v>0</v>
      </c>
      <c r="C4" s="1">
        <v>0</v>
      </c>
      <c r="D4" s="1">
        <v>0</v>
      </c>
      <c r="E4" s="1">
        <f>(0.5*2000000)/12</f>
        <v>83333.33333333333</v>
      </c>
      <c r="F4" s="1">
        <f aca="true" t="shared" si="0" ref="F4:Y4">(0.5*2000000)/12</f>
        <v>83333.33333333333</v>
      </c>
      <c r="G4" s="1">
        <f t="shared" si="0"/>
        <v>83333.33333333333</v>
      </c>
      <c r="H4" s="1">
        <f t="shared" si="0"/>
        <v>83333.33333333333</v>
      </c>
      <c r="I4" s="1">
        <f t="shared" si="0"/>
        <v>83333.33333333333</v>
      </c>
      <c r="J4" s="1">
        <f t="shared" si="0"/>
        <v>83333.33333333333</v>
      </c>
      <c r="K4" s="1">
        <f t="shared" si="0"/>
        <v>83333.33333333333</v>
      </c>
      <c r="L4" s="1">
        <f t="shared" si="0"/>
        <v>83333.33333333333</v>
      </c>
      <c r="M4" s="1">
        <f t="shared" si="0"/>
        <v>83333.33333333333</v>
      </c>
      <c r="N4" s="1">
        <f t="shared" si="0"/>
        <v>83333.33333333333</v>
      </c>
      <c r="O4" s="1">
        <f t="shared" si="0"/>
        <v>83333.33333333333</v>
      </c>
      <c r="P4" s="1">
        <f t="shared" si="0"/>
        <v>83333.33333333333</v>
      </c>
      <c r="Q4" s="1">
        <f t="shared" si="0"/>
        <v>83333.33333333333</v>
      </c>
      <c r="R4" s="1">
        <f t="shared" si="0"/>
        <v>83333.33333333333</v>
      </c>
      <c r="S4" s="1">
        <f t="shared" si="0"/>
        <v>83333.33333333333</v>
      </c>
      <c r="T4" s="1">
        <f t="shared" si="0"/>
        <v>83333.33333333333</v>
      </c>
      <c r="U4" s="1">
        <f t="shared" si="0"/>
        <v>83333.33333333333</v>
      </c>
      <c r="V4" s="1">
        <f t="shared" si="0"/>
        <v>83333.33333333333</v>
      </c>
      <c r="W4" s="1">
        <f t="shared" si="0"/>
        <v>83333.33333333333</v>
      </c>
      <c r="X4" s="1">
        <f t="shared" si="0"/>
        <v>83333.33333333333</v>
      </c>
      <c r="Y4" s="1">
        <f t="shared" si="0"/>
        <v>83333.33333333333</v>
      </c>
    </row>
    <row r="5" spans="1:25" ht="15">
      <c r="A5" t="s">
        <v>3</v>
      </c>
      <c r="B5" s="1">
        <f>SUM($B4:B4)-SUM($B3:B3)</f>
        <v>-83333.33333333333</v>
      </c>
      <c r="C5" s="1">
        <f>SUM($B4:C4)-SUM($B3:C3)</f>
        <v>-166666.66666666666</v>
      </c>
      <c r="D5" s="1">
        <f>SUM($B4:D4)-SUM($B3:D3)</f>
        <v>-250000</v>
      </c>
      <c r="E5" s="1">
        <f>SUM($B4:E4)-SUM($B3:E3)</f>
        <v>-166666.6666666667</v>
      </c>
      <c r="F5" s="1">
        <f>SUM($B4:F4)-SUM($B3:F3)</f>
        <v>-83333.33333333334</v>
      </c>
      <c r="G5" s="1">
        <f>SUM($B4:G4)-SUM($B3:G3)</f>
        <v>0</v>
      </c>
      <c r="H5" s="1">
        <f>SUM($B4:H4)-SUM($B3:H3)</f>
        <v>83333.33333333331</v>
      </c>
      <c r="I5" s="1">
        <f>SUM($B4:I4)-SUM($B3:I3)</f>
        <v>166666.66666666663</v>
      </c>
      <c r="J5" s="1">
        <f>SUM($B4:J4)-SUM($B3:J3)</f>
        <v>249999.99999999994</v>
      </c>
      <c r="K5" s="1">
        <f>SUM($B4:K4)-SUM($B3:K3)</f>
        <v>333333.33333333326</v>
      </c>
      <c r="L5" s="1">
        <f>SUM($B4:L4)-SUM($B3:L3)</f>
        <v>416666.6666666666</v>
      </c>
      <c r="M5" s="1">
        <f>SUM($B4:M4)-SUM($B3:M3)</f>
        <v>500000</v>
      </c>
      <c r="N5" s="1">
        <f>SUM($B4:N4)-SUM($B3:N3)</f>
        <v>583333.3333333334</v>
      </c>
      <c r="O5" s="1">
        <f>SUM($B4:O4)-SUM($B3:O3)</f>
        <v>666666.6666666667</v>
      </c>
      <c r="P5" s="1">
        <f>SUM($B4:P4)-SUM($B3:P3)</f>
        <v>750000.0000000001</v>
      </c>
      <c r="Q5" s="1">
        <f>SUM($B4:Q4)-SUM($B3:Q3)</f>
        <v>833333.3333333335</v>
      </c>
      <c r="R5" s="1">
        <f>SUM($B4:R4)-SUM($B3:R3)</f>
        <v>916666.6666666667</v>
      </c>
      <c r="S5" s="1">
        <f>SUM($B4:S4)-SUM($B3:S3)</f>
        <v>1000000</v>
      </c>
      <c r="T5" s="1">
        <f>SUM($B4:T4)-SUM($B3:T3)</f>
        <v>1083333.3333333333</v>
      </c>
      <c r="U5" s="1">
        <f>SUM($B4:U4)-SUM($B3:U3)</f>
        <v>1166666.6666666665</v>
      </c>
      <c r="V5" s="1">
        <f>SUM($B4:V4)-SUM($B3:V3)</f>
        <v>1249999.9999999998</v>
      </c>
      <c r="W5" s="1">
        <f>SUM($B4:W4)-SUM($B3:W3)</f>
        <v>1333333.333333333</v>
      </c>
      <c r="X5" s="1">
        <f>SUM($B4:X4)-SUM($B3:X3)</f>
        <v>1416666.6666666663</v>
      </c>
      <c r="Y5" s="1">
        <f>SUM($B4:Y4)-SUM($B3:Y3)</f>
        <v>1499999.9999999995</v>
      </c>
    </row>
    <row r="7" ht="15">
      <c r="A7" t="s">
        <v>13</v>
      </c>
    </row>
    <row r="8" spans="1:25" ht="15">
      <c r="A8" t="s">
        <v>1</v>
      </c>
      <c r="B8" s="1">
        <v>0</v>
      </c>
      <c r="C8" s="1">
        <v>0</v>
      </c>
      <c r="D8" s="1">
        <v>0</v>
      </c>
      <c r="E8" s="1">
        <f>1000000/12</f>
        <v>83333.33333333333</v>
      </c>
      <c r="F8" s="1">
        <f>1000000/12</f>
        <v>83333.33333333333</v>
      </c>
      <c r="G8" s="1">
        <f>1000000/12</f>
        <v>83333.33333333333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">
      <c r="A9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>(0.3*2000000)/12</f>
        <v>50000</v>
      </c>
      <c r="I9" s="1">
        <f aca="true" t="shared" si="1" ref="I9:Y9">(0.3*2000000)/12</f>
        <v>50000</v>
      </c>
      <c r="J9" s="1">
        <f t="shared" si="1"/>
        <v>50000</v>
      </c>
      <c r="K9" s="1">
        <f t="shared" si="1"/>
        <v>50000</v>
      </c>
      <c r="L9" s="1">
        <f t="shared" si="1"/>
        <v>50000</v>
      </c>
      <c r="M9" s="1">
        <f t="shared" si="1"/>
        <v>50000</v>
      </c>
      <c r="N9" s="1">
        <f t="shared" si="1"/>
        <v>50000</v>
      </c>
      <c r="O9" s="1">
        <f t="shared" si="1"/>
        <v>50000</v>
      </c>
      <c r="P9" s="1">
        <f t="shared" si="1"/>
        <v>50000</v>
      </c>
      <c r="Q9" s="1">
        <f t="shared" si="1"/>
        <v>50000</v>
      </c>
      <c r="R9" s="1">
        <f t="shared" si="1"/>
        <v>50000</v>
      </c>
      <c r="S9" s="1">
        <f t="shared" si="1"/>
        <v>50000</v>
      </c>
      <c r="T9" s="1">
        <f t="shared" si="1"/>
        <v>50000</v>
      </c>
      <c r="U9" s="1">
        <f t="shared" si="1"/>
        <v>50000</v>
      </c>
      <c r="V9" s="1">
        <f t="shared" si="1"/>
        <v>50000</v>
      </c>
      <c r="W9" s="1">
        <f t="shared" si="1"/>
        <v>50000</v>
      </c>
      <c r="X9" s="1">
        <f t="shared" si="1"/>
        <v>50000</v>
      </c>
      <c r="Y9" s="1">
        <f t="shared" si="1"/>
        <v>50000</v>
      </c>
    </row>
    <row r="10" spans="1:25" ht="15">
      <c r="A10" t="s">
        <v>3</v>
      </c>
      <c r="B10" s="1">
        <f>SUM($B9:B9)-SUM($B8:B8)</f>
        <v>0</v>
      </c>
      <c r="C10" s="1">
        <f>SUM($B9:C9)-SUM($B8:C8)</f>
        <v>0</v>
      </c>
      <c r="D10" s="1">
        <f>SUM($B9:D9)-SUM($B8:D8)</f>
        <v>0</v>
      </c>
      <c r="E10" s="1">
        <f>SUM($B9:E9)-SUM($B8:E8)</f>
        <v>-83333.33333333333</v>
      </c>
      <c r="F10" s="1">
        <f>SUM($B9:F9)-SUM($B8:F8)</f>
        <v>-166666.66666666666</v>
      </c>
      <c r="G10" s="1">
        <f>SUM($B9:G9)-SUM($B8:G8)</f>
        <v>-250000</v>
      </c>
      <c r="H10" s="1">
        <f>SUM($B9:H9)-SUM($B8:H8)</f>
        <v>-200000</v>
      </c>
      <c r="I10" s="1">
        <f>SUM($B9:I9)-SUM($B8:I8)</f>
        <v>-150000</v>
      </c>
      <c r="J10" s="1">
        <f>SUM($B9:J9)-SUM($B8:J8)</f>
        <v>-100000</v>
      </c>
      <c r="K10" s="1">
        <f>SUM($B9:K9)-SUM($B8:K8)</f>
        <v>-50000</v>
      </c>
      <c r="L10" s="1">
        <f>SUM($B9:L9)-SUM($B8:L8)</f>
        <v>0</v>
      </c>
      <c r="M10" s="1">
        <f>SUM($B9:M9)-SUM($B8:M8)</f>
        <v>50000</v>
      </c>
      <c r="N10" s="1">
        <f>SUM($B9:N9)-SUM($B8:N8)</f>
        <v>100000</v>
      </c>
      <c r="O10" s="1">
        <f>SUM($B9:O9)-SUM($B8:O8)</f>
        <v>150000</v>
      </c>
      <c r="P10" s="1">
        <f>SUM($B9:P9)-SUM($B8:P8)</f>
        <v>200000</v>
      </c>
      <c r="Q10" s="1">
        <f>SUM($B9:Q9)-SUM($B8:Q8)</f>
        <v>250000</v>
      </c>
      <c r="R10" s="1">
        <f>SUM($B9:R9)-SUM($B8:R8)</f>
        <v>300000</v>
      </c>
      <c r="S10" s="1">
        <f>SUM($B9:S9)-SUM($B8:S8)</f>
        <v>350000</v>
      </c>
      <c r="T10" s="1">
        <f>SUM($B9:T9)-SUM($B8:T8)</f>
        <v>400000</v>
      </c>
      <c r="U10" s="1">
        <f>SUM($B9:U9)-SUM($B8:U8)</f>
        <v>450000</v>
      </c>
      <c r="V10" s="1">
        <f>SUM($B9:V9)-SUM($B8:V8)</f>
        <v>500000</v>
      </c>
      <c r="W10" s="1">
        <f>SUM($B9:W9)-SUM($B8:W8)</f>
        <v>550000</v>
      </c>
      <c r="X10" s="1">
        <f>SUM($B9:X9)-SUM($B8:X8)</f>
        <v>600000</v>
      </c>
      <c r="Y10" s="1">
        <f>SUM($B9:Y9)-SUM($B8:Y8)</f>
        <v>650000</v>
      </c>
    </row>
    <row r="12" ht="15">
      <c r="A12" t="s">
        <v>14</v>
      </c>
    </row>
    <row r="13" spans="1:25" ht="15">
      <c r="A13" t="s">
        <v>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>1000000/12</f>
        <v>83333.33333333333</v>
      </c>
      <c r="I13" s="1">
        <f>1000000/12</f>
        <v>83333.33333333333</v>
      </c>
      <c r="J13" s="1">
        <f>1000000/12</f>
        <v>83333.33333333333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">
      <c r="A14" t="s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>(0.12*2000000)/12</f>
        <v>20000</v>
      </c>
      <c r="L14" s="1">
        <f aca="true" t="shared" si="2" ref="L14:Y14">(0.12*2000000)/12</f>
        <v>20000</v>
      </c>
      <c r="M14" s="1">
        <f t="shared" si="2"/>
        <v>20000</v>
      </c>
      <c r="N14" s="1">
        <f t="shared" si="2"/>
        <v>20000</v>
      </c>
      <c r="O14" s="1">
        <f t="shared" si="2"/>
        <v>20000</v>
      </c>
      <c r="P14" s="1">
        <f t="shared" si="2"/>
        <v>20000</v>
      </c>
      <c r="Q14" s="1">
        <f t="shared" si="2"/>
        <v>20000</v>
      </c>
      <c r="R14" s="1">
        <f t="shared" si="2"/>
        <v>20000</v>
      </c>
      <c r="S14" s="1">
        <f t="shared" si="2"/>
        <v>20000</v>
      </c>
      <c r="T14" s="1">
        <f t="shared" si="2"/>
        <v>20000</v>
      </c>
      <c r="U14" s="1">
        <f t="shared" si="2"/>
        <v>20000</v>
      </c>
      <c r="V14" s="1">
        <f t="shared" si="2"/>
        <v>20000</v>
      </c>
      <c r="W14" s="1">
        <f t="shared" si="2"/>
        <v>20000</v>
      </c>
      <c r="X14" s="1">
        <f t="shared" si="2"/>
        <v>20000</v>
      </c>
      <c r="Y14" s="1">
        <f t="shared" si="2"/>
        <v>20000</v>
      </c>
    </row>
    <row r="15" spans="1:25" ht="15">
      <c r="A15" t="s">
        <v>3</v>
      </c>
      <c r="B15" s="1">
        <f>SUM($B14:B14)-SUM($B13:B13)</f>
        <v>0</v>
      </c>
      <c r="C15" s="1">
        <f>SUM($B14:C14)-SUM($B13:C13)</f>
        <v>0</v>
      </c>
      <c r="D15" s="1">
        <f>SUM($B14:D14)-SUM($B13:D13)</f>
        <v>0</v>
      </c>
      <c r="E15" s="1">
        <f>SUM($B14:E14)-SUM($B13:E13)</f>
        <v>0</v>
      </c>
      <c r="F15" s="1">
        <f>SUM($B14:F14)-SUM($B13:F13)</f>
        <v>0</v>
      </c>
      <c r="G15" s="1">
        <f>SUM($B14:G14)-SUM($B13:G13)</f>
        <v>0</v>
      </c>
      <c r="H15" s="1">
        <f>SUM($B14:H14)-SUM($B13:H13)</f>
        <v>-83333.33333333333</v>
      </c>
      <c r="I15" s="1">
        <f>SUM($B14:I14)-SUM($B13:I13)</f>
        <v>-166666.66666666666</v>
      </c>
      <c r="J15" s="1">
        <f>SUM($B14:J14)-SUM($B13:J13)</f>
        <v>-250000</v>
      </c>
      <c r="K15" s="1">
        <f>SUM($B14:K14)-SUM($B13:K13)</f>
        <v>-230000</v>
      </c>
      <c r="L15" s="1">
        <f>SUM($B14:L14)-SUM($B13:L13)</f>
        <v>-210000</v>
      </c>
      <c r="M15" s="1">
        <f>SUM($B14:M14)-SUM($B13:M13)</f>
        <v>-190000</v>
      </c>
      <c r="N15" s="1">
        <f>SUM($B14:N14)-SUM($B13:N13)</f>
        <v>-170000</v>
      </c>
      <c r="O15" s="1">
        <f>SUM($B14:O14)-SUM($B13:O13)</f>
        <v>-150000</v>
      </c>
      <c r="P15" s="1">
        <f>SUM($B14:P14)-SUM($B13:P13)</f>
        <v>-130000</v>
      </c>
      <c r="Q15" s="1">
        <f>SUM($B14:Q14)-SUM($B13:Q13)</f>
        <v>-110000</v>
      </c>
      <c r="R15" s="1">
        <f>SUM($B14:R14)-SUM($B13:R13)</f>
        <v>-90000</v>
      </c>
      <c r="S15" s="1">
        <f>SUM($B14:S14)-SUM($B13:S13)</f>
        <v>-70000</v>
      </c>
      <c r="T15" s="1">
        <f>SUM($B14:T14)-SUM($B13:T13)</f>
        <v>-50000</v>
      </c>
      <c r="U15" s="1">
        <f>SUM($B14:U14)-SUM($B13:U13)</f>
        <v>-30000</v>
      </c>
      <c r="V15" s="1">
        <f>SUM($B14:V14)-SUM($B13:V13)</f>
        <v>-10000</v>
      </c>
      <c r="W15" s="1">
        <f>SUM($B14:W14)-SUM($B13:W13)</f>
        <v>10000</v>
      </c>
      <c r="X15" s="1">
        <f>SUM($B14:X14)-SUM($B13:X13)</f>
        <v>30000</v>
      </c>
      <c r="Y15" s="1">
        <f>SUM($B14:Y14)-SUM($B13:Y13)</f>
        <v>50000</v>
      </c>
    </row>
    <row r="17" ht="15">
      <c r="A17" t="s">
        <v>15</v>
      </c>
    </row>
    <row r="18" spans="1:25" ht="15">
      <c r="A18" t="s">
        <v>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aca="true" t="shared" si="3" ref="K18:P18">1000000/12</f>
        <v>83333.33333333333</v>
      </c>
      <c r="L18" s="1">
        <f t="shared" si="3"/>
        <v>83333.33333333333</v>
      </c>
      <c r="M18" s="1">
        <f t="shared" si="3"/>
        <v>83333.33333333333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5">
      <c r="A19" t="s">
        <v>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>(0.08*2000000)/12</f>
        <v>13333.333333333334</v>
      </c>
      <c r="O19" s="1">
        <f aca="true" t="shared" si="4" ref="O19:Y19">(0.08*2000000)/12</f>
        <v>13333.333333333334</v>
      </c>
      <c r="P19" s="1">
        <f t="shared" si="4"/>
        <v>13333.333333333334</v>
      </c>
      <c r="Q19" s="1">
        <f t="shared" si="4"/>
        <v>13333.333333333334</v>
      </c>
      <c r="R19" s="1">
        <f t="shared" si="4"/>
        <v>13333.333333333334</v>
      </c>
      <c r="S19" s="1">
        <f t="shared" si="4"/>
        <v>13333.333333333334</v>
      </c>
      <c r="T19" s="1">
        <f t="shared" si="4"/>
        <v>13333.333333333334</v>
      </c>
      <c r="U19" s="1">
        <f t="shared" si="4"/>
        <v>13333.333333333334</v>
      </c>
      <c r="V19" s="1">
        <f t="shared" si="4"/>
        <v>13333.333333333334</v>
      </c>
      <c r="W19" s="1">
        <f t="shared" si="4"/>
        <v>13333.333333333334</v>
      </c>
      <c r="X19" s="1">
        <f t="shared" si="4"/>
        <v>13333.333333333334</v>
      </c>
      <c r="Y19" s="1">
        <f t="shared" si="4"/>
        <v>13333.333333333334</v>
      </c>
    </row>
    <row r="20" spans="1:25" ht="15">
      <c r="A20" t="s">
        <v>3</v>
      </c>
      <c r="B20" s="1">
        <f>SUM($B19:B19)-SUM($B18:B18)</f>
        <v>0</v>
      </c>
      <c r="C20" s="1">
        <f>SUM($B19:C19)-SUM($B18:C18)</f>
        <v>0</v>
      </c>
      <c r="D20" s="1">
        <f>SUM($B19:D19)-SUM($B18:D18)</f>
        <v>0</v>
      </c>
      <c r="E20" s="1">
        <f>SUM($B19:E19)-SUM($B18:E18)</f>
        <v>0</v>
      </c>
      <c r="F20" s="1">
        <f>SUM($B19:F19)-SUM($B18:F18)</f>
        <v>0</v>
      </c>
      <c r="G20" s="1">
        <f>SUM($B19:G19)-SUM($B18:G18)</f>
        <v>0</v>
      </c>
      <c r="H20" s="1">
        <f>SUM($B19:H19)-SUM($B18:H18)</f>
        <v>0</v>
      </c>
      <c r="I20" s="1">
        <f>SUM($B19:I19)-SUM($B18:I18)</f>
        <v>0</v>
      </c>
      <c r="J20" s="1">
        <f>SUM($B19:J19)-SUM($B18:J18)</f>
        <v>0</v>
      </c>
      <c r="K20" s="1">
        <f>SUM($B19:K19)-SUM($B18:K18)</f>
        <v>-83333.33333333333</v>
      </c>
      <c r="L20" s="1">
        <f>SUM($B19:L19)-SUM($B18:L18)</f>
        <v>-166666.66666666666</v>
      </c>
      <c r="M20" s="1">
        <f>SUM($B19:M19)-SUM($B18:M18)</f>
        <v>-250000</v>
      </c>
      <c r="N20" s="1">
        <f>SUM($B19:N19)-SUM($B18:N18)</f>
        <v>-236666.66666666666</v>
      </c>
      <c r="O20" s="1">
        <f>SUM($B19:O19)-SUM($B18:O18)</f>
        <v>-223333.33333333334</v>
      </c>
      <c r="P20" s="1">
        <f>SUM($B19:P19)-SUM($B18:P18)</f>
        <v>-210000</v>
      </c>
      <c r="Q20" s="1">
        <f>SUM($B19:Q19)-SUM($B18:Q18)</f>
        <v>-196666.66666666666</v>
      </c>
      <c r="R20" s="1">
        <f>SUM($B19:R19)-SUM($B18:R18)</f>
        <v>-183333.3333333333</v>
      </c>
      <c r="S20" s="1">
        <f>SUM($B19:S19)-SUM($B18:S18)</f>
        <v>-170000</v>
      </c>
      <c r="T20" s="1">
        <f>SUM($B19:T19)-SUM($B18:T18)</f>
        <v>-156666.6666666667</v>
      </c>
      <c r="U20" s="1">
        <f>SUM($B19:U19)-SUM($B18:U18)</f>
        <v>-143333.33333333334</v>
      </c>
      <c r="V20" s="1">
        <f>SUM($B19:V19)-SUM($B18:V18)</f>
        <v>-130000.00000000001</v>
      </c>
      <c r="W20" s="1">
        <f>SUM($B19:W19)-SUM($B18:W18)</f>
        <v>-116666.66666666669</v>
      </c>
      <c r="X20" s="1">
        <f>SUM($B19:X19)-SUM($B18:X18)</f>
        <v>-103333.33333333334</v>
      </c>
      <c r="Y20" s="1">
        <f>SUM($B19:Y19)-SUM($B18:Y18)</f>
        <v>-90000</v>
      </c>
    </row>
    <row r="22" ht="15">
      <c r="A22" t="s">
        <v>4</v>
      </c>
    </row>
    <row r="23" spans="1:25" ht="15">
      <c r="A23" t="s">
        <v>1</v>
      </c>
      <c r="B23" s="1">
        <f>SUM(B3,B8,B13,B18)</f>
        <v>83333.33333333333</v>
      </c>
      <c r="C23" s="1">
        <f aca="true" t="shared" si="5" ref="C23:Y24">SUM(C3,C8,C13,C18)</f>
        <v>83333.33333333333</v>
      </c>
      <c r="D23" s="1">
        <f t="shared" si="5"/>
        <v>83333.33333333333</v>
      </c>
      <c r="E23" s="1">
        <f t="shared" si="5"/>
        <v>83333.33333333333</v>
      </c>
      <c r="F23" s="1">
        <f t="shared" si="5"/>
        <v>83333.33333333333</v>
      </c>
      <c r="G23" s="1">
        <f t="shared" si="5"/>
        <v>83333.33333333333</v>
      </c>
      <c r="H23" s="1">
        <f t="shared" si="5"/>
        <v>83333.33333333333</v>
      </c>
      <c r="I23" s="1">
        <f t="shared" si="5"/>
        <v>83333.33333333333</v>
      </c>
      <c r="J23" s="1">
        <f t="shared" si="5"/>
        <v>83333.33333333333</v>
      </c>
      <c r="K23" s="1">
        <f t="shared" si="5"/>
        <v>83333.33333333333</v>
      </c>
      <c r="L23" s="1">
        <f t="shared" si="5"/>
        <v>83333.33333333333</v>
      </c>
      <c r="M23" s="1">
        <f t="shared" si="5"/>
        <v>83333.33333333333</v>
      </c>
      <c r="N23" s="1">
        <f t="shared" si="5"/>
        <v>0</v>
      </c>
      <c r="O23" s="1">
        <f t="shared" si="5"/>
        <v>0</v>
      </c>
      <c r="P23" s="1">
        <f t="shared" si="5"/>
        <v>0</v>
      </c>
      <c r="Q23" s="1">
        <f t="shared" si="5"/>
        <v>0</v>
      </c>
      <c r="R23" s="1">
        <f t="shared" si="5"/>
        <v>0</v>
      </c>
      <c r="S23" s="1">
        <f t="shared" si="5"/>
        <v>0</v>
      </c>
      <c r="T23" s="1">
        <f t="shared" si="5"/>
        <v>0</v>
      </c>
      <c r="U23" s="1">
        <f t="shared" si="5"/>
        <v>0</v>
      </c>
      <c r="V23" s="1">
        <f t="shared" si="5"/>
        <v>0</v>
      </c>
      <c r="W23" s="1">
        <f t="shared" si="5"/>
        <v>0</v>
      </c>
      <c r="X23" s="1">
        <f t="shared" si="5"/>
        <v>0</v>
      </c>
      <c r="Y23" s="1">
        <f t="shared" si="5"/>
        <v>0</v>
      </c>
    </row>
    <row r="24" spans="1:25" ht="15">
      <c r="A24" t="s">
        <v>2</v>
      </c>
      <c r="B24" s="1">
        <f>SUM(B4,B9,B14,B19)</f>
        <v>0</v>
      </c>
      <c r="C24" s="1">
        <f t="shared" si="5"/>
        <v>0</v>
      </c>
      <c r="D24" s="1">
        <f t="shared" si="5"/>
        <v>0</v>
      </c>
      <c r="E24" s="1">
        <f t="shared" si="5"/>
        <v>83333.33333333333</v>
      </c>
      <c r="F24" s="1">
        <f t="shared" si="5"/>
        <v>83333.33333333333</v>
      </c>
      <c r="G24" s="1">
        <f t="shared" si="5"/>
        <v>83333.33333333333</v>
      </c>
      <c r="H24" s="1">
        <f t="shared" si="5"/>
        <v>133333.3333333333</v>
      </c>
      <c r="I24" s="1">
        <f t="shared" si="5"/>
        <v>133333.3333333333</v>
      </c>
      <c r="J24" s="1">
        <f t="shared" si="5"/>
        <v>133333.3333333333</v>
      </c>
      <c r="K24" s="1">
        <f t="shared" si="5"/>
        <v>153333.3333333333</v>
      </c>
      <c r="L24" s="1">
        <f t="shared" si="5"/>
        <v>153333.3333333333</v>
      </c>
      <c r="M24" s="1">
        <f t="shared" si="5"/>
        <v>153333.3333333333</v>
      </c>
      <c r="N24" s="1">
        <f t="shared" si="5"/>
        <v>166666.66666666666</v>
      </c>
      <c r="O24" s="1">
        <f t="shared" si="5"/>
        <v>166666.66666666666</v>
      </c>
      <c r="P24" s="1">
        <f t="shared" si="5"/>
        <v>166666.66666666666</v>
      </c>
      <c r="Q24" s="1">
        <f t="shared" si="5"/>
        <v>166666.66666666666</v>
      </c>
      <c r="R24" s="1">
        <f t="shared" si="5"/>
        <v>166666.66666666666</v>
      </c>
      <c r="S24" s="1">
        <f t="shared" si="5"/>
        <v>166666.66666666666</v>
      </c>
      <c r="T24" s="1">
        <f t="shared" si="5"/>
        <v>166666.66666666666</v>
      </c>
      <c r="U24" s="1">
        <f t="shared" si="5"/>
        <v>166666.66666666666</v>
      </c>
      <c r="V24" s="1">
        <f t="shared" si="5"/>
        <v>166666.66666666666</v>
      </c>
      <c r="W24" s="1">
        <f t="shared" si="5"/>
        <v>166666.66666666666</v>
      </c>
      <c r="X24" s="1">
        <f t="shared" si="5"/>
        <v>166666.66666666666</v>
      </c>
      <c r="Y24" s="1">
        <f t="shared" si="5"/>
        <v>166666.66666666666</v>
      </c>
    </row>
    <row r="25" spans="1:25" ht="15">
      <c r="A25" t="s">
        <v>3</v>
      </c>
      <c r="B25" s="1">
        <f>SUM($B24:B24)-SUM($B23:B23)</f>
        <v>-83333.33333333333</v>
      </c>
      <c r="C25" s="1">
        <f>SUM($B24:C24)-SUM($B23:C23)</f>
        <v>-166666.66666666666</v>
      </c>
      <c r="D25" s="1">
        <f>SUM($B24:D24)-SUM($B23:D23)</f>
        <v>-250000</v>
      </c>
      <c r="E25" s="1">
        <f>SUM($B24:E24)-SUM($B23:E23)</f>
        <v>-250000</v>
      </c>
      <c r="F25" s="1">
        <f>SUM($B24:F24)-SUM($B23:F23)</f>
        <v>-249999.99999999997</v>
      </c>
      <c r="G25" s="1">
        <f>SUM($B24:G24)-SUM($B23:G23)</f>
        <v>-249999.99999999994</v>
      </c>
      <c r="H25" s="1">
        <f>SUM($B24:H24)-SUM($B23:H23)</f>
        <v>-199999.99999999994</v>
      </c>
      <c r="I25" s="1">
        <f>SUM($B24:I24)-SUM($B23:I23)</f>
        <v>-150000</v>
      </c>
      <c r="J25" s="1">
        <f>SUM($B24:J24)-SUM($B23:J23)</f>
        <v>-100000</v>
      </c>
      <c r="K25" s="1">
        <f>SUM($B24:K24)-SUM($B23:K23)</f>
        <v>-30000.000000000116</v>
      </c>
      <c r="L25" s="1">
        <f>SUM($B24:L24)-SUM($B23:L23)</f>
        <v>39999.99999999977</v>
      </c>
      <c r="M25" s="1">
        <f>SUM($B24:M24)-SUM($B23:M23)</f>
        <v>109999.99999999965</v>
      </c>
      <c r="N25" s="1">
        <f>SUM($B24:N24)-SUM($B23:N23)</f>
        <v>276666.6666666664</v>
      </c>
      <c r="O25" s="1">
        <f>SUM($B24:O24)-SUM($B23:O23)</f>
        <v>443333.33333333314</v>
      </c>
      <c r="P25" s="1">
        <f>SUM($B24:P24)-SUM($B23:P23)</f>
        <v>609999.9999999999</v>
      </c>
      <c r="Q25" s="1">
        <f>SUM($B24:Q24)-SUM($B23:Q23)</f>
        <v>776666.6666666666</v>
      </c>
      <c r="R25" s="1">
        <f>SUM($B24:R24)-SUM($B23:R23)</f>
        <v>943333.3333333334</v>
      </c>
      <c r="S25" s="1">
        <f>SUM($B24:S24)-SUM($B23:S23)</f>
        <v>1110000</v>
      </c>
      <c r="T25" s="1">
        <f>SUM($B24:T24)-SUM($B23:T23)</f>
        <v>1276666.6666666665</v>
      </c>
      <c r="U25" s="1">
        <f>SUM($B24:U24)-SUM($B23:U23)</f>
        <v>1443333.333333333</v>
      </c>
      <c r="V25" s="1">
        <f>SUM($B24:V24)-SUM($B23:V23)</f>
        <v>1609999.9999999995</v>
      </c>
      <c r="W25" s="1">
        <f>SUM($B24:W24)-SUM($B23:W23)</f>
        <v>1776666.666666666</v>
      </c>
      <c r="X25" s="1">
        <f>SUM($B24:X24)-SUM($B23:X23)</f>
        <v>1943333.3333333326</v>
      </c>
      <c r="Y25" s="1">
        <f>SUM($B24:Y24)-SUM($B23:Y23)</f>
        <v>2109999.999999999</v>
      </c>
    </row>
    <row r="29" spans="8:9" ht="15">
      <c r="H29" s="2" t="s">
        <v>6</v>
      </c>
      <c r="I29" s="1">
        <f>-MIN(B25:Y25)</f>
        <v>250000</v>
      </c>
    </row>
    <row r="30" spans="8:9" ht="15">
      <c r="H30" s="2" t="s">
        <v>1</v>
      </c>
      <c r="I30" s="1">
        <f>SUM(B23:Y23)</f>
        <v>1000000.0000000001</v>
      </c>
    </row>
    <row r="31" spans="8:9" ht="15">
      <c r="H31" s="2" t="s">
        <v>2</v>
      </c>
      <c r="I31" s="1">
        <f>SUM(B24:Y24)</f>
        <v>3109999.999999999</v>
      </c>
    </row>
    <row r="32" spans="8:9" ht="15">
      <c r="H32" s="2" t="s">
        <v>7</v>
      </c>
      <c r="I32" s="1">
        <f>I31-I30</f>
        <v>2109999.999999999</v>
      </c>
    </row>
    <row r="33" spans="8:9" ht="15">
      <c r="H33" s="2" t="s">
        <v>5</v>
      </c>
      <c r="I33" s="3">
        <f>I32/I29</f>
        <v>8.439999999999996</v>
      </c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C10:F10 C15:I15 C20:L2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22">
      <selection activeCell="H29" sqref="H29:I33"/>
    </sheetView>
  </sheetViews>
  <sheetFormatPr defaultColWidth="9.140625" defaultRowHeight="15"/>
  <cols>
    <col min="1" max="1" width="20.7109375" style="0" bestFit="1" customWidth="1"/>
    <col min="2" max="2" width="8.7109375" style="0" bestFit="1" customWidth="1"/>
    <col min="3" max="8" width="9.7109375" style="0" bestFit="1" customWidth="1"/>
    <col min="9" max="9" width="10.57421875" style="0" bestFit="1" customWidth="1"/>
    <col min="10" max="12" width="9.7109375" style="0" bestFit="1" customWidth="1"/>
    <col min="13" max="13" width="11.28125" style="0" bestFit="1" customWidth="1"/>
    <col min="14" max="18" width="9.7109375" style="0" bestFit="1" customWidth="1"/>
    <col min="19" max="20" width="9.00390625" style="0" bestFit="1" customWidth="1"/>
    <col min="21" max="25" width="10.57421875" style="0" bestFit="1" customWidth="1"/>
  </cols>
  <sheetData>
    <row r="1" spans="2:25" ht="15">
      <c r="B1" s="4">
        <v>39814</v>
      </c>
      <c r="C1" s="4">
        <v>39845</v>
      </c>
      <c r="D1" s="4">
        <v>39873</v>
      </c>
      <c r="E1" s="4">
        <v>39904</v>
      </c>
      <c r="F1" s="4">
        <v>39934</v>
      </c>
      <c r="G1" s="4">
        <v>39965</v>
      </c>
      <c r="H1" s="4">
        <v>39995</v>
      </c>
      <c r="I1" s="4">
        <v>40026</v>
      </c>
      <c r="J1" s="4">
        <v>40057</v>
      </c>
      <c r="K1" s="4">
        <v>40087</v>
      </c>
      <c r="L1" s="4">
        <v>40118</v>
      </c>
      <c r="M1" s="4">
        <v>40148</v>
      </c>
      <c r="N1" s="4">
        <v>40179</v>
      </c>
      <c r="O1" s="4">
        <v>40210</v>
      </c>
      <c r="P1" s="4">
        <v>40238</v>
      </c>
      <c r="Q1" s="4">
        <v>40269</v>
      </c>
      <c r="R1" s="4">
        <v>40299</v>
      </c>
      <c r="S1" s="4">
        <v>40330</v>
      </c>
      <c r="T1" s="4">
        <v>40360</v>
      </c>
      <c r="U1" s="4">
        <v>40391</v>
      </c>
      <c r="V1" s="4">
        <v>40422</v>
      </c>
      <c r="W1" s="4">
        <v>40452</v>
      </c>
      <c r="X1" s="4">
        <v>40483</v>
      </c>
      <c r="Y1" s="4">
        <v>40513</v>
      </c>
    </row>
    <row r="2" ht="15">
      <c r="A2" t="s">
        <v>12</v>
      </c>
    </row>
    <row r="3" spans="1:25" ht="15">
      <c r="A3" t="s">
        <v>1</v>
      </c>
      <c r="B3" s="1">
        <f>1000000/12</f>
        <v>83333.33333333333</v>
      </c>
      <c r="C3" s="1">
        <f>1000000/12</f>
        <v>83333.33333333333</v>
      </c>
      <c r="D3" s="1">
        <f>1000000/12</f>
        <v>83333.33333333333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ht="15">
      <c r="A4" t="s">
        <v>2</v>
      </c>
      <c r="B4" s="1">
        <v>0</v>
      </c>
      <c r="C4" s="1">
        <v>0</v>
      </c>
      <c r="D4" s="1">
        <v>0</v>
      </c>
      <c r="E4" s="1">
        <f>(0.5*2000000)/12</f>
        <v>83333.33333333333</v>
      </c>
      <c r="F4" s="1">
        <f aca="true" t="shared" si="0" ref="F4:Y4">(0.5*2000000)/12</f>
        <v>83333.33333333333</v>
      </c>
      <c r="G4" s="1">
        <f t="shared" si="0"/>
        <v>83333.33333333333</v>
      </c>
      <c r="H4" s="1">
        <f t="shared" si="0"/>
        <v>83333.33333333333</v>
      </c>
      <c r="I4" s="1">
        <f t="shared" si="0"/>
        <v>83333.33333333333</v>
      </c>
      <c r="J4" s="1">
        <f t="shared" si="0"/>
        <v>83333.33333333333</v>
      </c>
      <c r="K4" s="1">
        <f t="shared" si="0"/>
        <v>83333.33333333333</v>
      </c>
      <c r="L4" s="1">
        <f t="shared" si="0"/>
        <v>83333.33333333333</v>
      </c>
      <c r="M4" s="1">
        <f t="shared" si="0"/>
        <v>83333.33333333333</v>
      </c>
      <c r="N4" s="1">
        <f t="shared" si="0"/>
        <v>83333.33333333333</v>
      </c>
      <c r="O4" s="1">
        <f t="shared" si="0"/>
        <v>83333.33333333333</v>
      </c>
      <c r="P4" s="1">
        <f t="shared" si="0"/>
        <v>83333.33333333333</v>
      </c>
      <c r="Q4" s="1">
        <f t="shared" si="0"/>
        <v>83333.33333333333</v>
      </c>
      <c r="R4" s="1">
        <f t="shared" si="0"/>
        <v>83333.33333333333</v>
      </c>
      <c r="S4" s="1">
        <f t="shared" si="0"/>
        <v>83333.33333333333</v>
      </c>
      <c r="T4" s="1">
        <f t="shared" si="0"/>
        <v>83333.33333333333</v>
      </c>
      <c r="U4" s="1">
        <f t="shared" si="0"/>
        <v>83333.33333333333</v>
      </c>
      <c r="V4" s="1">
        <f t="shared" si="0"/>
        <v>83333.33333333333</v>
      </c>
      <c r="W4" s="1">
        <f t="shared" si="0"/>
        <v>83333.33333333333</v>
      </c>
      <c r="X4" s="1">
        <f t="shared" si="0"/>
        <v>83333.33333333333</v>
      </c>
      <c r="Y4" s="1">
        <f t="shared" si="0"/>
        <v>83333.33333333333</v>
      </c>
    </row>
    <row r="5" spans="1:25" ht="15">
      <c r="A5" t="s">
        <v>3</v>
      </c>
      <c r="B5" s="1">
        <f>SUM($B4:B4)-SUM($B3:B3)</f>
        <v>-83333.33333333333</v>
      </c>
      <c r="C5" s="1">
        <f>SUM($B4:C4)-SUM($B3:C3)</f>
        <v>-166666.66666666666</v>
      </c>
      <c r="D5" s="1">
        <f>SUM($B4:D4)-SUM($B3:D3)</f>
        <v>-250000</v>
      </c>
      <c r="E5" s="1">
        <f>SUM($B4:E4)-SUM($B3:E3)</f>
        <v>-166666.6666666667</v>
      </c>
      <c r="F5" s="1">
        <f>SUM($B4:F4)-SUM($B3:F3)</f>
        <v>-83333.33333333334</v>
      </c>
      <c r="G5" s="1">
        <f>SUM($B4:G4)-SUM($B3:G3)</f>
        <v>0</v>
      </c>
      <c r="H5" s="1">
        <f>SUM($B4:H4)-SUM($B3:H3)</f>
        <v>83333.33333333331</v>
      </c>
      <c r="I5" s="1">
        <f>SUM($B4:I4)-SUM($B3:I3)</f>
        <v>166666.66666666663</v>
      </c>
      <c r="J5" s="1">
        <f>SUM($B4:J4)-SUM($B3:J3)</f>
        <v>249999.99999999994</v>
      </c>
      <c r="K5" s="1">
        <f>SUM($B4:K4)-SUM($B3:K3)</f>
        <v>333333.33333333326</v>
      </c>
      <c r="L5" s="1">
        <f>SUM($B4:L4)-SUM($B3:L3)</f>
        <v>416666.6666666666</v>
      </c>
      <c r="M5" s="1">
        <f>SUM($B4:M4)-SUM($B3:M3)</f>
        <v>500000</v>
      </c>
      <c r="N5" s="1">
        <f>SUM($B4:N4)-SUM($B3:N3)</f>
        <v>583333.3333333334</v>
      </c>
      <c r="O5" s="1">
        <f>SUM($B4:O4)-SUM($B3:O3)</f>
        <v>666666.6666666667</v>
      </c>
      <c r="P5" s="1">
        <f>SUM($B4:P4)-SUM($B3:P3)</f>
        <v>750000.0000000001</v>
      </c>
      <c r="Q5" s="1">
        <f>SUM($B4:Q4)-SUM($B3:Q3)</f>
        <v>833333.3333333335</v>
      </c>
      <c r="R5" s="1">
        <f>SUM($B4:R4)-SUM($B3:R3)</f>
        <v>916666.6666666667</v>
      </c>
      <c r="S5" s="1">
        <f>SUM($B4:S4)-SUM($B3:S3)</f>
        <v>1000000</v>
      </c>
      <c r="T5" s="1">
        <f>SUM($B4:T4)-SUM($B3:T3)</f>
        <v>1083333.3333333333</v>
      </c>
      <c r="U5" s="1">
        <f>SUM($B4:U4)-SUM($B3:U3)</f>
        <v>1166666.6666666665</v>
      </c>
      <c r="V5" s="1">
        <f>SUM($B4:V4)-SUM($B3:V3)</f>
        <v>1249999.9999999998</v>
      </c>
      <c r="W5" s="1">
        <f>SUM($B4:W4)-SUM($B3:W3)</f>
        <v>1333333.333333333</v>
      </c>
      <c r="X5" s="1">
        <f>SUM($B4:X4)-SUM($B3:X3)</f>
        <v>1416666.6666666663</v>
      </c>
      <c r="Y5" s="1">
        <f>SUM($B4:Y4)-SUM($B3:Y3)</f>
        <v>1499999.9999999995</v>
      </c>
    </row>
    <row r="7" ht="15">
      <c r="A7" t="s">
        <v>13</v>
      </c>
    </row>
    <row r="8" spans="1:25" ht="15">
      <c r="A8" t="s">
        <v>1</v>
      </c>
      <c r="B8" s="1">
        <v>0</v>
      </c>
      <c r="C8" s="1">
        <v>0</v>
      </c>
      <c r="D8" s="1">
        <v>0</v>
      </c>
      <c r="E8" s="1">
        <f>1000000/12</f>
        <v>83333.33333333333</v>
      </c>
      <c r="F8" s="1">
        <f>1000000/12</f>
        <v>83333.33333333333</v>
      </c>
      <c r="G8" s="1">
        <f>1000000/12</f>
        <v>83333.33333333333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">
      <c r="A9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>(0.3*2000000)/12</f>
        <v>50000</v>
      </c>
      <c r="I9" s="1">
        <f aca="true" t="shared" si="1" ref="I9:Y9">(0.3*2000000)/12</f>
        <v>50000</v>
      </c>
      <c r="J9" s="1">
        <f t="shared" si="1"/>
        <v>50000</v>
      </c>
      <c r="K9" s="1">
        <f t="shared" si="1"/>
        <v>50000</v>
      </c>
      <c r="L9" s="1">
        <f t="shared" si="1"/>
        <v>50000</v>
      </c>
      <c r="M9" s="1">
        <f t="shared" si="1"/>
        <v>50000</v>
      </c>
      <c r="N9" s="1">
        <f t="shared" si="1"/>
        <v>50000</v>
      </c>
      <c r="O9" s="1">
        <f t="shared" si="1"/>
        <v>50000</v>
      </c>
      <c r="P9" s="1">
        <f t="shared" si="1"/>
        <v>50000</v>
      </c>
      <c r="Q9" s="1">
        <f t="shared" si="1"/>
        <v>50000</v>
      </c>
      <c r="R9" s="1">
        <f t="shared" si="1"/>
        <v>50000</v>
      </c>
      <c r="S9" s="1">
        <f t="shared" si="1"/>
        <v>50000</v>
      </c>
      <c r="T9" s="1">
        <f t="shared" si="1"/>
        <v>50000</v>
      </c>
      <c r="U9" s="1">
        <f t="shared" si="1"/>
        <v>50000</v>
      </c>
      <c r="V9" s="1">
        <f t="shared" si="1"/>
        <v>50000</v>
      </c>
      <c r="W9" s="1">
        <f t="shared" si="1"/>
        <v>50000</v>
      </c>
      <c r="X9" s="1">
        <f t="shared" si="1"/>
        <v>50000</v>
      </c>
      <c r="Y9" s="1">
        <f t="shared" si="1"/>
        <v>50000</v>
      </c>
    </row>
    <row r="10" spans="1:25" ht="15">
      <c r="A10" t="s">
        <v>3</v>
      </c>
      <c r="B10" s="1">
        <f>SUM($B9:B9)-SUM($B8:B8)</f>
        <v>0</v>
      </c>
      <c r="C10" s="1">
        <f>SUM($B9:C9)-SUM($B8:C8)</f>
        <v>0</v>
      </c>
      <c r="D10" s="1">
        <f>SUM($B9:D9)-SUM($B8:D8)</f>
        <v>0</v>
      </c>
      <c r="E10" s="1">
        <f>SUM($B9:E9)-SUM($B8:E8)</f>
        <v>-83333.33333333333</v>
      </c>
      <c r="F10" s="1">
        <f>SUM($B9:F9)-SUM($B8:F8)</f>
        <v>-166666.66666666666</v>
      </c>
      <c r="G10" s="1">
        <f>SUM($B9:G9)-SUM($B8:G8)</f>
        <v>-250000</v>
      </c>
      <c r="H10" s="1">
        <f>SUM($B9:H9)-SUM($B8:H8)</f>
        <v>-200000</v>
      </c>
      <c r="I10" s="1">
        <f>SUM($B9:I9)-SUM($B8:I8)</f>
        <v>-150000</v>
      </c>
      <c r="J10" s="1">
        <f>SUM($B9:J9)-SUM($B8:J8)</f>
        <v>-100000</v>
      </c>
      <c r="K10" s="1">
        <f>SUM($B9:K9)-SUM($B8:K8)</f>
        <v>-50000</v>
      </c>
      <c r="L10" s="1">
        <f>SUM($B9:L9)-SUM($B8:L8)</f>
        <v>0</v>
      </c>
      <c r="M10" s="1">
        <f>SUM($B9:M9)-SUM($B8:M8)</f>
        <v>50000</v>
      </c>
      <c r="N10" s="1">
        <f>SUM($B9:N9)-SUM($B8:N8)</f>
        <v>100000</v>
      </c>
      <c r="O10" s="1">
        <f>SUM($B9:O9)-SUM($B8:O8)</f>
        <v>150000</v>
      </c>
      <c r="P10" s="1">
        <f>SUM($B9:P9)-SUM($B8:P8)</f>
        <v>200000</v>
      </c>
      <c r="Q10" s="1">
        <f>SUM($B9:Q9)-SUM($B8:Q8)</f>
        <v>250000</v>
      </c>
      <c r="R10" s="1">
        <f>SUM($B9:R9)-SUM($B8:R8)</f>
        <v>300000</v>
      </c>
      <c r="S10" s="1">
        <f>SUM($B9:S9)-SUM($B8:S8)</f>
        <v>350000</v>
      </c>
      <c r="T10" s="1">
        <f>SUM($B9:T9)-SUM($B8:T8)</f>
        <v>400000</v>
      </c>
      <c r="U10" s="1">
        <f>SUM($B9:U9)-SUM($B8:U8)</f>
        <v>450000</v>
      </c>
      <c r="V10" s="1">
        <f>SUM($B9:V9)-SUM($B8:V8)</f>
        <v>500000</v>
      </c>
      <c r="W10" s="1">
        <f>SUM($B9:W9)-SUM($B8:W8)</f>
        <v>550000</v>
      </c>
      <c r="X10" s="1">
        <f>SUM($B9:X9)-SUM($B8:X8)</f>
        <v>600000</v>
      </c>
      <c r="Y10" s="1">
        <f>SUM($B9:Y9)-SUM($B8:Y8)</f>
        <v>650000</v>
      </c>
    </row>
    <row r="12" ht="15">
      <c r="A12" t="s">
        <v>14</v>
      </c>
    </row>
    <row r="13" spans="1:25" ht="15">
      <c r="A13" t="s">
        <v>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">
      <c r="A14" t="s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ht="15">
      <c r="A15" t="s">
        <v>3</v>
      </c>
      <c r="B15" s="1">
        <f>SUM($B14:B14)-SUM($B13:B13)</f>
        <v>0</v>
      </c>
      <c r="C15" s="1">
        <f>SUM($B14:C14)-SUM($B13:C13)</f>
        <v>0</v>
      </c>
      <c r="D15" s="1">
        <f>SUM($B14:D14)-SUM($B13:D13)</f>
        <v>0</v>
      </c>
      <c r="E15" s="1">
        <f>SUM($B14:E14)-SUM($B13:E13)</f>
        <v>0</v>
      </c>
      <c r="F15" s="1">
        <f>SUM($B14:F14)-SUM($B13:F13)</f>
        <v>0</v>
      </c>
      <c r="G15" s="1">
        <f>SUM($B14:G14)-SUM($B13:G13)</f>
        <v>0</v>
      </c>
      <c r="H15" s="1">
        <f>SUM($B14:H14)-SUM($B13:H13)</f>
        <v>0</v>
      </c>
      <c r="I15" s="1">
        <f>SUM($B14:I14)-SUM($B13:I13)</f>
        <v>0</v>
      </c>
      <c r="J15" s="1">
        <f>SUM($B14:J14)-SUM($B13:J13)</f>
        <v>0</v>
      </c>
      <c r="K15" s="1">
        <f>SUM($B14:K14)-SUM($B13:K13)</f>
        <v>0</v>
      </c>
      <c r="L15" s="1">
        <f>SUM($B14:L14)-SUM($B13:L13)</f>
        <v>0</v>
      </c>
      <c r="M15" s="1">
        <f>SUM($B14:M14)-SUM($B13:M13)</f>
        <v>0</v>
      </c>
      <c r="N15" s="1">
        <f>SUM($B14:N14)-SUM($B13:N13)</f>
        <v>0</v>
      </c>
      <c r="O15" s="1">
        <f>SUM($B14:O14)-SUM($B13:O13)</f>
        <v>0</v>
      </c>
      <c r="P15" s="1">
        <f>SUM($B14:P14)-SUM($B13:P13)</f>
        <v>0</v>
      </c>
      <c r="Q15" s="1">
        <f>SUM($B14:Q14)-SUM($B13:Q13)</f>
        <v>0</v>
      </c>
      <c r="R15" s="1">
        <f>SUM($B14:R14)-SUM($B13:R13)</f>
        <v>0</v>
      </c>
      <c r="S15" s="1">
        <f>SUM($B14:S14)-SUM($B13:S13)</f>
        <v>0</v>
      </c>
      <c r="T15" s="1">
        <f>SUM($B14:T14)-SUM($B13:T13)</f>
        <v>0</v>
      </c>
      <c r="U15" s="1">
        <f>SUM($B14:U14)-SUM($B13:U13)</f>
        <v>0</v>
      </c>
      <c r="V15" s="1">
        <f>SUM($B14:V14)-SUM($B13:V13)</f>
        <v>0</v>
      </c>
      <c r="W15" s="1">
        <f>SUM($B14:W14)-SUM($B13:W13)</f>
        <v>0</v>
      </c>
      <c r="X15" s="1">
        <f>SUM($B14:X14)-SUM($B13:X13)</f>
        <v>0</v>
      </c>
      <c r="Y15" s="1">
        <f>SUM($B14:Y14)-SUM($B13:Y13)</f>
        <v>0</v>
      </c>
    </row>
    <row r="17" ht="15">
      <c r="A17" t="s">
        <v>15</v>
      </c>
    </row>
    <row r="18" spans="1:25" ht="15">
      <c r="A18" t="s">
        <v>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5">
      <c r="A19" t="s">
        <v>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ht="15">
      <c r="A20" t="s">
        <v>3</v>
      </c>
      <c r="B20" s="1">
        <f>SUM($B19:B19)-SUM($B18:B18)</f>
        <v>0</v>
      </c>
      <c r="C20" s="1">
        <f>SUM($B19:C19)-SUM($B18:C18)</f>
        <v>0</v>
      </c>
      <c r="D20" s="1">
        <f>SUM($B19:D19)-SUM($B18:D18)</f>
        <v>0</v>
      </c>
      <c r="E20" s="1">
        <f>SUM($B19:E19)-SUM($B18:E18)</f>
        <v>0</v>
      </c>
      <c r="F20" s="1">
        <f>SUM($B19:F19)-SUM($B18:F18)</f>
        <v>0</v>
      </c>
      <c r="G20" s="1">
        <f>SUM($B19:G19)-SUM($B18:G18)</f>
        <v>0</v>
      </c>
      <c r="H20" s="1">
        <f>SUM($B19:H19)-SUM($B18:H18)</f>
        <v>0</v>
      </c>
      <c r="I20" s="1">
        <f>SUM($B19:I19)-SUM($B18:I18)</f>
        <v>0</v>
      </c>
      <c r="J20" s="1">
        <f>SUM($B19:J19)-SUM($B18:J18)</f>
        <v>0</v>
      </c>
      <c r="K20" s="1">
        <f>SUM($B19:K19)-SUM($B18:K18)</f>
        <v>0</v>
      </c>
      <c r="L20" s="1">
        <f>SUM($B19:L19)-SUM($B18:L18)</f>
        <v>0</v>
      </c>
      <c r="M20" s="1">
        <f>SUM($B19:M19)-SUM($B18:M18)</f>
        <v>0</v>
      </c>
      <c r="N20" s="1">
        <f>SUM($B19:N19)-SUM($B18:N18)</f>
        <v>0</v>
      </c>
      <c r="O20" s="1">
        <f>SUM($B19:O19)-SUM($B18:O18)</f>
        <v>0</v>
      </c>
      <c r="P20" s="1">
        <f>SUM($B19:P19)-SUM($B18:P18)</f>
        <v>0</v>
      </c>
      <c r="Q20" s="1">
        <f>SUM($B19:Q19)-SUM($B18:Q18)</f>
        <v>0</v>
      </c>
      <c r="R20" s="1">
        <f>SUM($B19:R19)-SUM($B18:R18)</f>
        <v>0</v>
      </c>
      <c r="S20" s="1">
        <f>SUM($B19:S19)-SUM($B18:S18)</f>
        <v>0</v>
      </c>
      <c r="T20" s="1">
        <f>SUM($B19:T19)-SUM($B18:T18)</f>
        <v>0</v>
      </c>
      <c r="U20" s="1">
        <f>SUM($B19:U19)-SUM($B18:U18)</f>
        <v>0</v>
      </c>
      <c r="V20" s="1">
        <f>SUM($B19:V19)-SUM($B18:V18)</f>
        <v>0</v>
      </c>
      <c r="W20" s="1">
        <f>SUM($B19:W19)-SUM($B18:W18)</f>
        <v>0</v>
      </c>
      <c r="X20" s="1">
        <f>SUM($B19:X19)-SUM($B18:X18)</f>
        <v>0</v>
      </c>
      <c r="Y20" s="1">
        <f>SUM($B19:Y19)-SUM($B18:Y18)</f>
        <v>0</v>
      </c>
    </row>
    <row r="22" ht="15">
      <c r="A22" t="s">
        <v>4</v>
      </c>
    </row>
    <row r="23" spans="1:25" ht="15">
      <c r="A23" t="s">
        <v>1</v>
      </c>
      <c r="B23" s="1">
        <f>SUM(B3,B8,B13,B18)</f>
        <v>83333.33333333333</v>
      </c>
      <c r="C23" s="1">
        <f aca="true" t="shared" si="2" ref="C23:Y24">SUM(C3,C8,C13,C18)</f>
        <v>83333.33333333333</v>
      </c>
      <c r="D23" s="1">
        <f t="shared" si="2"/>
        <v>83333.33333333333</v>
      </c>
      <c r="E23" s="1">
        <f t="shared" si="2"/>
        <v>83333.33333333333</v>
      </c>
      <c r="F23" s="1">
        <f t="shared" si="2"/>
        <v>83333.33333333333</v>
      </c>
      <c r="G23" s="1">
        <f t="shared" si="2"/>
        <v>83333.33333333333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1">
        <f t="shared" si="2"/>
        <v>0</v>
      </c>
      <c r="M23" s="1">
        <f t="shared" si="2"/>
        <v>0</v>
      </c>
      <c r="N23" s="1">
        <f t="shared" si="2"/>
        <v>0</v>
      </c>
      <c r="O23" s="1">
        <f t="shared" si="2"/>
        <v>0</v>
      </c>
      <c r="P23" s="1">
        <f t="shared" si="2"/>
        <v>0</v>
      </c>
      <c r="Q23" s="1">
        <f t="shared" si="2"/>
        <v>0</v>
      </c>
      <c r="R23" s="1">
        <f t="shared" si="2"/>
        <v>0</v>
      </c>
      <c r="S23" s="1">
        <f t="shared" si="2"/>
        <v>0</v>
      </c>
      <c r="T23" s="1">
        <f t="shared" si="2"/>
        <v>0</v>
      </c>
      <c r="U23" s="1">
        <f t="shared" si="2"/>
        <v>0</v>
      </c>
      <c r="V23" s="1">
        <f t="shared" si="2"/>
        <v>0</v>
      </c>
      <c r="W23" s="1">
        <f t="shared" si="2"/>
        <v>0</v>
      </c>
      <c r="X23" s="1">
        <f t="shared" si="2"/>
        <v>0</v>
      </c>
      <c r="Y23" s="1">
        <f t="shared" si="2"/>
        <v>0</v>
      </c>
    </row>
    <row r="24" spans="1:25" ht="15">
      <c r="A24" t="s">
        <v>2</v>
      </c>
      <c r="B24" s="1">
        <f>SUM(B4,B9,B14,B19)</f>
        <v>0</v>
      </c>
      <c r="C24" s="1">
        <f t="shared" si="2"/>
        <v>0</v>
      </c>
      <c r="D24" s="1">
        <f t="shared" si="2"/>
        <v>0</v>
      </c>
      <c r="E24" s="1">
        <f t="shared" si="2"/>
        <v>83333.33333333333</v>
      </c>
      <c r="F24" s="1">
        <f t="shared" si="2"/>
        <v>83333.33333333333</v>
      </c>
      <c r="G24" s="1">
        <f t="shared" si="2"/>
        <v>83333.33333333333</v>
      </c>
      <c r="H24" s="1">
        <f t="shared" si="2"/>
        <v>133333.3333333333</v>
      </c>
      <c r="I24" s="1">
        <f t="shared" si="2"/>
        <v>133333.3333333333</v>
      </c>
      <c r="J24" s="1">
        <f t="shared" si="2"/>
        <v>133333.3333333333</v>
      </c>
      <c r="K24" s="1">
        <f t="shared" si="2"/>
        <v>133333.3333333333</v>
      </c>
      <c r="L24" s="1">
        <f t="shared" si="2"/>
        <v>133333.3333333333</v>
      </c>
      <c r="M24" s="1">
        <f t="shared" si="2"/>
        <v>133333.3333333333</v>
      </c>
      <c r="N24" s="1">
        <f t="shared" si="2"/>
        <v>133333.3333333333</v>
      </c>
      <c r="O24" s="1">
        <f t="shared" si="2"/>
        <v>133333.3333333333</v>
      </c>
      <c r="P24" s="1">
        <f t="shared" si="2"/>
        <v>133333.3333333333</v>
      </c>
      <c r="Q24" s="1">
        <f t="shared" si="2"/>
        <v>133333.3333333333</v>
      </c>
      <c r="R24" s="1">
        <f t="shared" si="2"/>
        <v>133333.3333333333</v>
      </c>
      <c r="S24" s="1">
        <f t="shared" si="2"/>
        <v>133333.3333333333</v>
      </c>
      <c r="T24" s="1">
        <f t="shared" si="2"/>
        <v>133333.3333333333</v>
      </c>
      <c r="U24" s="1">
        <f t="shared" si="2"/>
        <v>133333.3333333333</v>
      </c>
      <c r="V24" s="1">
        <f t="shared" si="2"/>
        <v>133333.3333333333</v>
      </c>
      <c r="W24" s="1">
        <f t="shared" si="2"/>
        <v>133333.3333333333</v>
      </c>
      <c r="X24" s="1">
        <f t="shared" si="2"/>
        <v>133333.3333333333</v>
      </c>
      <c r="Y24" s="1">
        <f t="shared" si="2"/>
        <v>133333.3333333333</v>
      </c>
    </row>
    <row r="25" spans="1:25" ht="15">
      <c r="A25" t="s">
        <v>3</v>
      </c>
      <c r="B25" s="1">
        <f>SUM($B24:B24)-SUM($B23:B23)</f>
        <v>-83333.33333333333</v>
      </c>
      <c r="C25" s="1">
        <f>SUM($B24:C24)-SUM($B23:C23)</f>
        <v>-166666.66666666666</v>
      </c>
      <c r="D25" s="1">
        <f>SUM($B24:D24)-SUM($B23:D23)</f>
        <v>-250000</v>
      </c>
      <c r="E25" s="1">
        <f>SUM($B24:E24)-SUM($B23:E23)</f>
        <v>-250000</v>
      </c>
      <c r="F25" s="1">
        <f>SUM($B24:F24)-SUM($B23:F23)</f>
        <v>-249999.99999999997</v>
      </c>
      <c r="G25" s="1">
        <f>SUM($B24:G24)-SUM($B23:G23)</f>
        <v>-249999.99999999994</v>
      </c>
      <c r="H25" s="1">
        <f>SUM($B24:H24)-SUM($B23:H23)</f>
        <v>-116666.66666666663</v>
      </c>
      <c r="I25" s="1">
        <f>SUM($B24:I24)-SUM($B23:I23)</f>
        <v>16666.666666666686</v>
      </c>
      <c r="J25" s="1">
        <f>SUM($B24:J24)-SUM($B23:J23)</f>
        <v>150000.00000000006</v>
      </c>
      <c r="K25" s="1">
        <f>SUM($B24:K24)-SUM($B23:K23)</f>
        <v>283333.3333333333</v>
      </c>
      <c r="L25" s="1">
        <f>SUM($B24:L24)-SUM($B23:L23)</f>
        <v>416666.66666666657</v>
      </c>
      <c r="M25" s="1">
        <f>SUM($B24:M24)-SUM($B23:M23)</f>
        <v>549999.9999999998</v>
      </c>
      <c r="N25" s="1">
        <f>SUM($B24:N24)-SUM($B23:N23)</f>
        <v>683333.333333333</v>
      </c>
      <c r="O25" s="1">
        <f>SUM($B24:O24)-SUM($B23:O23)</f>
        <v>816666.6666666663</v>
      </c>
      <c r="P25" s="1">
        <f>SUM($B24:P24)-SUM($B23:P23)</f>
        <v>949999.9999999995</v>
      </c>
      <c r="Q25" s="1">
        <f>SUM($B24:Q24)-SUM($B23:Q23)</f>
        <v>1083333.3333333328</v>
      </c>
      <c r="R25" s="1">
        <f>SUM($B24:R24)-SUM($B23:R23)</f>
        <v>1216666.666666666</v>
      </c>
      <c r="S25" s="1">
        <f>SUM($B24:S24)-SUM($B23:S23)</f>
        <v>1349999.9999999993</v>
      </c>
      <c r="T25" s="1">
        <f>SUM($B24:T24)-SUM($B23:T23)</f>
        <v>1483333.3333333326</v>
      </c>
      <c r="U25" s="1">
        <f>SUM($B24:U24)-SUM($B23:U23)</f>
        <v>1616666.666666666</v>
      </c>
      <c r="V25" s="1">
        <f>SUM($B24:V24)-SUM($B23:V23)</f>
        <v>1749999.9999999995</v>
      </c>
      <c r="W25" s="1">
        <f>SUM($B24:W24)-SUM($B23:W23)</f>
        <v>1883333.333333333</v>
      </c>
      <c r="X25" s="1">
        <f>SUM($B24:X24)-SUM($B23:X23)</f>
        <v>2016666.6666666665</v>
      </c>
      <c r="Y25" s="1">
        <f>SUM($B24:Y24)-SUM($B23:Y23)</f>
        <v>2150000</v>
      </c>
    </row>
    <row r="29" spans="8:9" ht="15">
      <c r="H29" s="2" t="s">
        <v>6</v>
      </c>
      <c r="I29" s="1">
        <f>-MIN(B25:Y25)</f>
        <v>250000</v>
      </c>
    </row>
    <row r="30" spans="8:9" ht="15">
      <c r="H30" s="2" t="s">
        <v>1</v>
      </c>
      <c r="I30" s="1">
        <f>SUM(B23:Y23)</f>
        <v>499999.99999999994</v>
      </c>
    </row>
    <row r="31" spans="8:9" ht="15">
      <c r="H31" s="2" t="s">
        <v>2</v>
      </c>
      <c r="I31" s="1">
        <f>SUM(B24:Y24)</f>
        <v>2650000</v>
      </c>
    </row>
    <row r="32" spans="8:9" ht="15">
      <c r="H32" s="2" t="s">
        <v>7</v>
      </c>
      <c r="I32" s="1">
        <f>I31-I30</f>
        <v>2150000</v>
      </c>
    </row>
    <row r="33" spans="8:9" ht="15">
      <c r="H33" s="2" t="s">
        <v>5</v>
      </c>
      <c r="I33" s="3">
        <f>I32/I29</f>
        <v>8.6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0">
      <selection activeCell="I35" sqref="I35"/>
    </sheetView>
  </sheetViews>
  <sheetFormatPr defaultColWidth="9.140625" defaultRowHeight="15"/>
  <cols>
    <col min="1" max="1" width="20.7109375" style="0" bestFit="1" customWidth="1"/>
    <col min="2" max="2" width="8.7109375" style="0" bestFit="1" customWidth="1"/>
    <col min="3" max="8" width="9.7109375" style="0" bestFit="1" customWidth="1"/>
    <col min="9" max="9" width="10.57421875" style="0" bestFit="1" customWidth="1"/>
    <col min="10" max="12" width="9.7109375" style="0" bestFit="1" customWidth="1"/>
    <col min="13" max="13" width="11.28125" style="0" bestFit="1" customWidth="1"/>
    <col min="14" max="18" width="9.7109375" style="0" bestFit="1" customWidth="1"/>
    <col min="19" max="20" width="9.00390625" style="0" bestFit="1" customWidth="1"/>
    <col min="21" max="25" width="10.57421875" style="0" bestFit="1" customWidth="1"/>
  </cols>
  <sheetData>
    <row r="1" spans="2:25" ht="15">
      <c r="B1" s="4">
        <v>39814</v>
      </c>
      <c r="C1" s="4">
        <v>39845</v>
      </c>
      <c r="D1" s="4">
        <v>39873</v>
      </c>
      <c r="E1" s="4">
        <v>39904</v>
      </c>
      <c r="F1" s="4">
        <v>39934</v>
      </c>
      <c r="G1" s="4">
        <v>39965</v>
      </c>
      <c r="H1" s="4">
        <v>39995</v>
      </c>
      <c r="I1" s="4">
        <v>40026</v>
      </c>
      <c r="J1" s="4">
        <v>40057</v>
      </c>
      <c r="K1" s="4">
        <v>40087</v>
      </c>
      <c r="L1" s="4">
        <v>40118</v>
      </c>
      <c r="M1" s="4">
        <v>40148</v>
      </c>
      <c r="N1" s="4">
        <v>40179</v>
      </c>
      <c r="O1" s="4">
        <v>40210</v>
      </c>
      <c r="P1" s="4">
        <v>40238</v>
      </c>
      <c r="Q1" s="4">
        <v>40269</v>
      </c>
      <c r="R1" s="4">
        <v>40299</v>
      </c>
      <c r="S1" s="4">
        <v>40330</v>
      </c>
      <c r="T1" s="4">
        <v>40360</v>
      </c>
      <c r="U1" s="4">
        <v>40391</v>
      </c>
      <c r="V1" s="4">
        <v>40422</v>
      </c>
      <c r="W1" s="4">
        <v>40452</v>
      </c>
      <c r="X1" s="4">
        <v>40483</v>
      </c>
      <c r="Y1" s="4">
        <v>40513</v>
      </c>
    </row>
    <row r="2" ht="15">
      <c r="A2" t="s">
        <v>18</v>
      </c>
    </row>
    <row r="3" spans="1:25" ht="15">
      <c r="A3" t="s">
        <v>1</v>
      </c>
      <c r="B3" s="1">
        <f>1000000/12</f>
        <v>83333.33333333333</v>
      </c>
      <c r="C3" s="1">
        <f>1000000/12</f>
        <v>83333.33333333333</v>
      </c>
      <c r="D3" s="1">
        <f>1000000/12</f>
        <v>83333.33333333333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ht="15">
      <c r="A4" t="s">
        <v>2</v>
      </c>
      <c r="B4" s="1">
        <v>0</v>
      </c>
      <c r="C4" s="1">
        <v>0</v>
      </c>
      <c r="D4" s="1">
        <v>0</v>
      </c>
      <c r="E4" s="1">
        <f>(0.5*2000000)/12</f>
        <v>83333.33333333333</v>
      </c>
      <c r="F4" s="1">
        <f aca="true" t="shared" si="0" ref="F4:Y4">(0.5*2000000)/12</f>
        <v>83333.33333333333</v>
      </c>
      <c r="G4" s="1">
        <f t="shared" si="0"/>
        <v>83333.33333333333</v>
      </c>
      <c r="H4" s="1">
        <f t="shared" si="0"/>
        <v>83333.33333333333</v>
      </c>
      <c r="I4" s="1">
        <f t="shared" si="0"/>
        <v>83333.33333333333</v>
      </c>
      <c r="J4" s="1">
        <f t="shared" si="0"/>
        <v>83333.33333333333</v>
      </c>
      <c r="K4" s="1">
        <f t="shared" si="0"/>
        <v>83333.33333333333</v>
      </c>
      <c r="L4" s="1">
        <f t="shared" si="0"/>
        <v>83333.33333333333</v>
      </c>
      <c r="M4" s="1">
        <f t="shared" si="0"/>
        <v>83333.33333333333</v>
      </c>
      <c r="N4" s="1">
        <f t="shared" si="0"/>
        <v>83333.33333333333</v>
      </c>
      <c r="O4" s="1">
        <f t="shared" si="0"/>
        <v>83333.33333333333</v>
      </c>
      <c r="P4" s="1">
        <f t="shared" si="0"/>
        <v>83333.33333333333</v>
      </c>
      <c r="Q4" s="1">
        <f t="shared" si="0"/>
        <v>83333.33333333333</v>
      </c>
      <c r="R4" s="1">
        <f t="shared" si="0"/>
        <v>83333.33333333333</v>
      </c>
      <c r="S4" s="1">
        <f t="shared" si="0"/>
        <v>83333.33333333333</v>
      </c>
      <c r="T4" s="1">
        <f t="shared" si="0"/>
        <v>83333.33333333333</v>
      </c>
      <c r="U4" s="1">
        <f t="shared" si="0"/>
        <v>83333.33333333333</v>
      </c>
      <c r="V4" s="1">
        <f t="shared" si="0"/>
        <v>83333.33333333333</v>
      </c>
      <c r="W4" s="1">
        <f t="shared" si="0"/>
        <v>83333.33333333333</v>
      </c>
      <c r="X4" s="1">
        <f t="shared" si="0"/>
        <v>83333.33333333333</v>
      </c>
      <c r="Y4" s="1">
        <f t="shared" si="0"/>
        <v>83333.33333333333</v>
      </c>
    </row>
    <row r="5" spans="1:25" ht="15">
      <c r="A5" t="s">
        <v>3</v>
      </c>
      <c r="B5" s="1">
        <f>SUM($B4:B4)-SUM($B3:B3)</f>
        <v>-83333.33333333333</v>
      </c>
      <c r="C5" s="1">
        <f>SUM($B4:C4)-SUM($B3:C3)</f>
        <v>-166666.66666666666</v>
      </c>
      <c r="D5" s="1">
        <f>SUM($B4:D4)-SUM($B3:D3)</f>
        <v>-250000</v>
      </c>
      <c r="E5" s="1">
        <f>SUM($B4:E4)-SUM($B3:E3)</f>
        <v>-166666.6666666667</v>
      </c>
      <c r="F5" s="1">
        <f>SUM($B4:F4)-SUM($B3:F3)</f>
        <v>-83333.33333333334</v>
      </c>
      <c r="G5" s="1">
        <f>SUM($B4:G4)-SUM($B3:G3)</f>
        <v>0</v>
      </c>
      <c r="H5" s="1">
        <f>SUM($B4:H4)-SUM($B3:H3)</f>
        <v>83333.33333333331</v>
      </c>
      <c r="I5" s="1">
        <f>SUM($B4:I4)-SUM($B3:I3)</f>
        <v>166666.66666666663</v>
      </c>
      <c r="J5" s="1">
        <f>SUM($B4:J4)-SUM($B3:J3)</f>
        <v>249999.99999999994</v>
      </c>
      <c r="K5" s="1">
        <f>SUM($B4:K4)-SUM($B3:K3)</f>
        <v>333333.33333333326</v>
      </c>
      <c r="L5" s="1">
        <f>SUM($B4:L4)-SUM($B3:L3)</f>
        <v>416666.6666666666</v>
      </c>
      <c r="M5" s="1">
        <f>SUM($B4:M4)-SUM($B3:M3)</f>
        <v>500000</v>
      </c>
      <c r="N5" s="1">
        <f>SUM($B4:N4)-SUM($B3:N3)</f>
        <v>583333.3333333334</v>
      </c>
      <c r="O5" s="1">
        <f>SUM($B4:O4)-SUM($B3:O3)</f>
        <v>666666.6666666667</v>
      </c>
      <c r="P5" s="1">
        <f>SUM($B4:P4)-SUM($B3:P3)</f>
        <v>750000.0000000001</v>
      </c>
      <c r="Q5" s="1">
        <f>SUM($B4:Q4)-SUM($B3:Q3)</f>
        <v>833333.3333333335</v>
      </c>
      <c r="R5" s="1">
        <f>SUM($B4:R4)-SUM($B3:R3)</f>
        <v>916666.6666666667</v>
      </c>
      <c r="S5" s="1">
        <f>SUM($B4:S4)-SUM($B3:S3)</f>
        <v>1000000</v>
      </c>
      <c r="T5" s="1">
        <f>SUM($B4:T4)-SUM($B3:T3)</f>
        <v>1083333.3333333333</v>
      </c>
      <c r="U5" s="1">
        <f>SUM($B4:U4)-SUM($B3:U3)</f>
        <v>1166666.6666666665</v>
      </c>
      <c r="V5" s="1">
        <f>SUM($B4:V4)-SUM($B3:V3)</f>
        <v>1249999.9999999998</v>
      </c>
      <c r="W5" s="1">
        <f>SUM($B4:W4)-SUM($B3:W3)</f>
        <v>1333333.333333333</v>
      </c>
      <c r="X5" s="1">
        <f>SUM($B4:X4)-SUM($B3:X3)</f>
        <v>1416666.6666666663</v>
      </c>
      <c r="Y5" s="1">
        <f>SUM($B4:Y4)-SUM($B3:Y3)</f>
        <v>1499999.9999999995</v>
      </c>
    </row>
    <row r="7" ht="15">
      <c r="A7" t="s">
        <v>19</v>
      </c>
    </row>
    <row r="8" spans="1:25" ht="15">
      <c r="A8" t="s">
        <v>1</v>
      </c>
      <c r="B8" s="1">
        <v>0</v>
      </c>
      <c r="C8" s="1">
        <v>0</v>
      </c>
      <c r="D8" s="1">
        <v>0</v>
      </c>
      <c r="E8" s="1">
        <f>1000000/12</f>
        <v>83333.33333333333</v>
      </c>
      <c r="F8" s="1">
        <f>1000000/12</f>
        <v>83333.33333333333</v>
      </c>
      <c r="G8" s="1">
        <f>1000000/12</f>
        <v>83333.33333333333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ht="15">
      <c r="A9" t="s">
        <v>2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>(0.3*2000000)/12</f>
        <v>50000</v>
      </c>
      <c r="I9" s="1">
        <f aca="true" t="shared" si="1" ref="I9:Y9">(0.3*2000000)/12</f>
        <v>50000</v>
      </c>
      <c r="J9" s="1">
        <f t="shared" si="1"/>
        <v>50000</v>
      </c>
      <c r="K9" s="1">
        <f t="shared" si="1"/>
        <v>50000</v>
      </c>
      <c r="L9" s="1">
        <f t="shared" si="1"/>
        <v>50000</v>
      </c>
      <c r="M9" s="1">
        <f t="shared" si="1"/>
        <v>50000</v>
      </c>
      <c r="N9" s="1">
        <f t="shared" si="1"/>
        <v>50000</v>
      </c>
      <c r="O9" s="1">
        <f t="shared" si="1"/>
        <v>50000</v>
      </c>
      <c r="P9" s="1">
        <f t="shared" si="1"/>
        <v>50000</v>
      </c>
      <c r="Q9" s="1">
        <f t="shared" si="1"/>
        <v>50000</v>
      </c>
      <c r="R9" s="1">
        <f t="shared" si="1"/>
        <v>50000</v>
      </c>
      <c r="S9" s="1">
        <f t="shared" si="1"/>
        <v>50000</v>
      </c>
      <c r="T9" s="1">
        <f t="shared" si="1"/>
        <v>50000</v>
      </c>
      <c r="U9" s="1">
        <f t="shared" si="1"/>
        <v>50000</v>
      </c>
      <c r="V9" s="1">
        <f t="shared" si="1"/>
        <v>50000</v>
      </c>
      <c r="W9" s="1">
        <f t="shared" si="1"/>
        <v>50000</v>
      </c>
      <c r="X9" s="1">
        <f t="shared" si="1"/>
        <v>50000</v>
      </c>
      <c r="Y9" s="1">
        <f t="shared" si="1"/>
        <v>50000</v>
      </c>
    </row>
    <row r="10" spans="1:25" ht="15">
      <c r="A10" t="s">
        <v>3</v>
      </c>
      <c r="B10" s="1">
        <f>SUM($B9:B9)-SUM($B8:B8)</f>
        <v>0</v>
      </c>
      <c r="C10" s="1">
        <f>SUM($B9:C9)-SUM($B8:C8)</f>
        <v>0</v>
      </c>
      <c r="D10" s="1">
        <f>SUM($B9:D9)-SUM($B8:D8)</f>
        <v>0</v>
      </c>
      <c r="E10" s="1">
        <f>SUM($B9:E9)-SUM($B8:E8)</f>
        <v>-83333.33333333333</v>
      </c>
      <c r="F10" s="1">
        <f>SUM($B9:F9)-SUM($B8:F8)</f>
        <v>-166666.66666666666</v>
      </c>
      <c r="G10" s="1">
        <f>SUM($B9:G9)-SUM($B8:G8)</f>
        <v>-250000</v>
      </c>
      <c r="H10" s="1">
        <f>SUM($B9:H9)-SUM($B8:H8)</f>
        <v>-200000</v>
      </c>
      <c r="I10" s="1">
        <f>SUM($B9:I9)-SUM($B8:I8)</f>
        <v>-150000</v>
      </c>
      <c r="J10" s="1">
        <f>SUM($B9:J9)-SUM($B8:J8)</f>
        <v>-100000</v>
      </c>
      <c r="K10" s="1">
        <f>SUM($B9:K9)-SUM($B8:K8)</f>
        <v>-50000</v>
      </c>
      <c r="L10" s="1">
        <f>SUM($B9:L9)-SUM($B8:L8)</f>
        <v>0</v>
      </c>
      <c r="M10" s="1">
        <f>SUM($B9:M9)-SUM($B8:M8)</f>
        <v>50000</v>
      </c>
      <c r="N10" s="1">
        <f>SUM($B9:N9)-SUM($B8:N8)</f>
        <v>100000</v>
      </c>
      <c r="O10" s="1">
        <f>SUM($B9:O9)-SUM($B8:O8)</f>
        <v>150000</v>
      </c>
      <c r="P10" s="1">
        <f>SUM($B9:P9)-SUM($B8:P8)</f>
        <v>200000</v>
      </c>
      <c r="Q10" s="1">
        <f>SUM($B9:Q9)-SUM($B8:Q8)</f>
        <v>250000</v>
      </c>
      <c r="R10" s="1">
        <f>SUM($B9:R9)-SUM($B8:R8)</f>
        <v>300000</v>
      </c>
      <c r="S10" s="1">
        <f>SUM($B9:S9)-SUM($B8:S8)</f>
        <v>350000</v>
      </c>
      <c r="T10" s="1">
        <f>SUM($B9:T9)-SUM($B8:T8)</f>
        <v>400000</v>
      </c>
      <c r="U10" s="1">
        <f>SUM($B9:U9)-SUM($B8:U8)</f>
        <v>450000</v>
      </c>
      <c r="V10" s="1">
        <f>SUM($B9:V9)-SUM($B8:V8)</f>
        <v>500000</v>
      </c>
      <c r="W10" s="1">
        <f>SUM($B9:W9)-SUM($B8:W8)</f>
        <v>550000</v>
      </c>
      <c r="X10" s="1">
        <f>SUM($B9:X9)-SUM($B8:X8)</f>
        <v>600000</v>
      </c>
      <c r="Y10" s="1">
        <f>SUM($B9:Y9)-SUM($B8:Y8)</f>
        <v>650000</v>
      </c>
    </row>
    <row r="12" ht="15">
      <c r="A12" t="s">
        <v>16</v>
      </c>
    </row>
    <row r="13" spans="1:25" ht="15">
      <c r="A13" t="s">
        <v>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>1000000/12</f>
        <v>83333.33333333333</v>
      </c>
      <c r="I13" s="1">
        <f>1000000/12</f>
        <v>83333.33333333333</v>
      </c>
      <c r="J13" s="1">
        <f>1000000/12</f>
        <v>83333.33333333333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ht="15">
      <c r="A14" t="s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>(0.5*2000000)/12</f>
        <v>83333.33333333333</v>
      </c>
      <c r="L14" s="1">
        <f aca="true" t="shared" si="2" ref="L14:Y14">(0.5*2000000)/12</f>
        <v>83333.33333333333</v>
      </c>
      <c r="M14" s="1">
        <f t="shared" si="2"/>
        <v>83333.33333333333</v>
      </c>
      <c r="N14" s="1">
        <f t="shared" si="2"/>
        <v>83333.33333333333</v>
      </c>
      <c r="O14" s="1">
        <f t="shared" si="2"/>
        <v>83333.33333333333</v>
      </c>
      <c r="P14" s="1">
        <f t="shared" si="2"/>
        <v>83333.33333333333</v>
      </c>
      <c r="Q14" s="1">
        <f t="shared" si="2"/>
        <v>83333.33333333333</v>
      </c>
      <c r="R14" s="1">
        <f t="shared" si="2"/>
        <v>83333.33333333333</v>
      </c>
      <c r="S14" s="1">
        <f t="shared" si="2"/>
        <v>83333.33333333333</v>
      </c>
      <c r="T14" s="1">
        <f t="shared" si="2"/>
        <v>83333.33333333333</v>
      </c>
      <c r="U14" s="1">
        <f t="shared" si="2"/>
        <v>83333.33333333333</v>
      </c>
      <c r="V14" s="1">
        <f t="shared" si="2"/>
        <v>83333.33333333333</v>
      </c>
      <c r="W14" s="1">
        <f t="shared" si="2"/>
        <v>83333.33333333333</v>
      </c>
      <c r="X14" s="1">
        <f t="shared" si="2"/>
        <v>83333.33333333333</v>
      </c>
      <c r="Y14" s="1">
        <f t="shared" si="2"/>
        <v>83333.33333333333</v>
      </c>
    </row>
    <row r="15" spans="1:25" ht="15">
      <c r="A15" t="s">
        <v>3</v>
      </c>
      <c r="B15" s="1">
        <f>SUM($B14:B14)-SUM($B13:B13)</f>
        <v>0</v>
      </c>
      <c r="C15" s="1">
        <f>SUM($B14:C14)-SUM($B13:C13)</f>
        <v>0</v>
      </c>
      <c r="D15" s="1">
        <f>SUM($B14:D14)-SUM($B13:D13)</f>
        <v>0</v>
      </c>
      <c r="E15" s="1">
        <f>SUM($B14:E14)-SUM($B13:E13)</f>
        <v>0</v>
      </c>
      <c r="F15" s="1">
        <f>SUM($B14:F14)-SUM($B13:F13)</f>
        <v>0</v>
      </c>
      <c r="G15" s="1">
        <f>SUM($B14:G14)-SUM($B13:G13)</f>
        <v>0</v>
      </c>
      <c r="H15" s="1">
        <f>SUM($B14:H14)-SUM($B13:H13)</f>
        <v>-83333.33333333333</v>
      </c>
      <c r="I15" s="1">
        <f>SUM($B14:I14)-SUM($B13:I13)</f>
        <v>-166666.66666666666</v>
      </c>
      <c r="J15" s="1">
        <f>SUM($B14:J14)-SUM($B13:J13)</f>
        <v>-250000</v>
      </c>
      <c r="K15" s="1">
        <f>SUM($B14:K14)-SUM($B13:K13)</f>
        <v>-166666.6666666667</v>
      </c>
      <c r="L15" s="1">
        <f>SUM($B14:L14)-SUM($B13:L13)</f>
        <v>-83333.33333333334</v>
      </c>
      <c r="M15" s="1">
        <f>SUM($B14:M14)-SUM($B13:M13)</f>
        <v>0</v>
      </c>
      <c r="N15" s="1">
        <f>SUM($B14:N14)-SUM($B13:N13)</f>
        <v>83333.33333333331</v>
      </c>
      <c r="O15" s="1">
        <f>SUM($B14:O14)-SUM($B13:O13)</f>
        <v>166666.66666666663</v>
      </c>
      <c r="P15" s="1">
        <f>SUM($B14:P14)-SUM($B13:P13)</f>
        <v>249999.99999999994</v>
      </c>
      <c r="Q15" s="1">
        <f>SUM($B14:Q14)-SUM($B13:Q13)</f>
        <v>333333.33333333326</v>
      </c>
      <c r="R15" s="1">
        <f>SUM($B14:R14)-SUM($B13:R13)</f>
        <v>416666.6666666666</v>
      </c>
      <c r="S15" s="1">
        <f>SUM($B14:S14)-SUM($B13:S13)</f>
        <v>500000</v>
      </c>
      <c r="T15" s="1">
        <f>SUM($B14:T14)-SUM($B13:T13)</f>
        <v>583333.3333333334</v>
      </c>
      <c r="U15" s="1">
        <f>SUM($B14:U14)-SUM($B13:U13)</f>
        <v>666666.6666666667</v>
      </c>
      <c r="V15" s="1">
        <f>SUM($B14:V14)-SUM($B13:V13)</f>
        <v>750000.0000000001</v>
      </c>
      <c r="W15" s="1">
        <f>SUM($B14:W14)-SUM($B13:W13)</f>
        <v>833333.3333333335</v>
      </c>
      <c r="X15" s="1">
        <f>SUM($B14:X14)-SUM($B13:X13)</f>
        <v>916666.6666666667</v>
      </c>
      <c r="Y15" s="1">
        <f>SUM($B14:Y14)-SUM($B13:Y13)</f>
        <v>1000000</v>
      </c>
    </row>
    <row r="17" ht="15">
      <c r="A17" t="s">
        <v>17</v>
      </c>
    </row>
    <row r="18" spans="1:25" ht="15">
      <c r="A18" t="s">
        <v>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>1000000/12</f>
        <v>83333.33333333333</v>
      </c>
      <c r="L18" s="1">
        <f>1000000/12</f>
        <v>83333.33333333333</v>
      </c>
      <c r="M18" s="1">
        <f>1000000/12</f>
        <v>83333.33333333333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5">
      <c r="A19" t="s">
        <v>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>(0.3*2000000)/12</f>
        <v>50000</v>
      </c>
      <c r="O19" s="1">
        <f aca="true" t="shared" si="3" ref="O19:Y19">(0.3*2000000)/12</f>
        <v>50000</v>
      </c>
      <c r="P19" s="1">
        <f t="shared" si="3"/>
        <v>50000</v>
      </c>
      <c r="Q19" s="1">
        <f t="shared" si="3"/>
        <v>50000</v>
      </c>
      <c r="R19" s="1">
        <f t="shared" si="3"/>
        <v>50000</v>
      </c>
      <c r="S19" s="1">
        <f t="shared" si="3"/>
        <v>50000</v>
      </c>
      <c r="T19" s="1">
        <f t="shared" si="3"/>
        <v>50000</v>
      </c>
      <c r="U19" s="1">
        <f t="shared" si="3"/>
        <v>50000</v>
      </c>
      <c r="V19" s="1">
        <f t="shared" si="3"/>
        <v>50000</v>
      </c>
      <c r="W19" s="1">
        <f t="shared" si="3"/>
        <v>50000</v>
      </c>
      <c r="X19" s="1">
        <f t="shared" si="3"/>
        <v>50000</v>
      </c>
      <c r="Y19" s="1">
        <f t="shared" si="3"/>
        <v>50000</v>
      </c>
    </row>
    <row r="20" spans="1:25" ht="15">
      <c r="A20" t="s">
        <v>3</v>
      </c>
      <c r="B20" s="1">
        <f>SUM($B19:B19)-SUM($B18:B18)</f>
        <v>0</v>
      </c>
      <c r="C20" s="1">
        <f>SUM($B19:C19)-SUM($B18:C18)</f>
        <v>0</v>
      </c>
      <c r="D20" s="1">
        <f>SUM($B19:D19)-SUM($B18:D18)</f>
        <v>0</v>
      </c>
      <c r="E20" s="1">
        <f>SUM($B19:E19)-SUM($B18:E18)</f>
        <v>0</v>
      </c>
      <c r="F20" s="1">
        <f>SUM($B19:F19)-SUM($B18:F18)</f>
        <v>0</v>
      </c>
      <c r="G20" s="1">
        <f>SUM($B19:G19)-SUM($B18:G18)</f>
        <v>0</v>
      </c>
      <c r="H20" s="1">
        <f>SUM($B19:H19)-SUM($B18:H18)</f>
        <v>0</v>
      </c>
      <c r="I20" s="1">
        <f>SUM($B19:I19)-SUM($B18:I18)</f>
        <v>0</v>
      </c>
      <c r="J20" s="1">
        <f>SUM($B19:J19)-SUM($B18:J18)</f>
        <v>0</v>
      </c>
      <c r="K20" s="1">
        <f>SUM($B19:K19)-SUM($B18:K18)</f>
        <v>-83333.33333333333</v>
      </c>
      <c r="L20" s="1">
        <f>SUM($B19:L19)-SUM($B18:L18)</f>
        <v>-166666.66666666666</v>
      </c>
      <c r="M20" s="1">
        <f>SUM($B19:M19)-SUM($B18:M18)</f>
        <v>-250000</v>
      </c>
      <c r="N20" s="1">
        <f>SUM($B19:N19)-SUM($B18:N18)</f>
        <v>-200000</v>
      </c>
      <c r="O20" s="1">
        <f>SUM($B19:O19)-SUM($B18:O18)</f>
        <v>-150000</v>
      </c>
      <c r="P20" s="1">
        <f>SUM($B19:P19)-SUM($B18:P18)</f>
        <v>-100000</v>
      </c>
      <c r="Q20" s="1">
        <f>SUM($B19:Q19)-SUM($B18:Q18)</f>
        <v>-50000</v>
      </c>
      <c r="R20" s="1">
        <f>SUM($B19:R19)-SUM($B18:R18)</f>
        <v>0</v>
      </c>
      <c r="S20" s="1">
        <f>SUM($B19:S19)-SUM($B18:S18)</f>
        <v>50000</v>
      </c>
      <c r="T20" s="1">
        <f>SUM($B19:T19)-SUM($B18:T18)</f>
        <v>100000</v>
      </c>
      <c r="U20" s="1">
        <f>SUM($B19:U19)-SUM($B18:U18)</f>
        <v>150000</v>
      </c>
      <c r="V20" s="1">
        <f>SUM($B19:V19)-SUM($B18:V18)</f>
        <v>200000</v>
      </c>
      <c r="W20" s="1">
        <f>SUM($B19:W19)-SUM($B18:W18)</f>
        <v>250000</v>
      </c>
      <c r="X20" s="1">
        <f>SUM($B19:X19)-SUM($B18:X18)</f>
        <v>300000</v>
      </c>
      <c r="Y20" s="1">
        <f>SUM($B19:Y19)-SUM($B18:Y18)</f>
        <v>350000</v>
      </c>
    </row>
    <row r="22" ht="15">
      <c r="A22" t="s">
        <v>4</v>
      </c>
    </row>
    <row r="23" spans="1:25" ht="15">
      <c r="A23" t="s">
        <v>1</v>
      </c>
      <c r="B23" s="1">
        <f>SUM(B3,B8,B13,B18)</f>
        <v>83333.33333333333</v>
      </c>
      <c r="C23" s="1">
        <f aca="true" t="shared" si="4" ref="C23:Y24">SUM(C3,C8,C13,C18)</f>
        <v>83333.33333333333</v>
      </c>
      <c r="D23" s="1">
        <f t="shared" si="4"/>
        <v>83333.33333333333</v>
      </c>
      <c r="E23" s="1">
        <f t="shared" si="4"/>
        <v>83333.33333333333</v>
      </c>
      <c r="F23" s="1">
        <f t="shared" si="4"/>
        <v>83333.33333333333</v>
      </c>
      <c r="G23" s="1">
        <f t="shared" si="4"/>
        <v>83333.33333333333</v>
      </c>
      <c r="H23" s="1">
        <f t="shared" si="4"/>
        <v>83333.33333333333</v>
      </c>
      <c r="I23" s="1">
        <f t="shared" si="4"/>
        <v>83333.33333333333</v>
      </c>
      <c r="J23" s="1">
        <f t="shared" si="4"/>
        <v>83333.33333333333</v>
      </c>
      <c r="K23" s="1">
        <f t="shared" si="4"/>
        <v>83333.33333333333</v>
      </c>
      <c r="L23" s="1">
        <f t="shared" si="4"/>
        <v>83333.33333333333</v>
      </c>
      <c r="M23" s="1">
        <f t="shared" si="4"/>
        <v>83333.33333333333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4"/>
        <v>0</v>
      </c>
      <c r="X23" s="1">
        <f t="shared" si="4"/>
        <v>0</v>
      </c>
      <c r="Y23" s="1">
        <f t="shared" si="4"/>
        <v>0</v>
      </c>
    </row>
    <row r="24" spans="1:25" ht="15">
      <c r="A24" t="s">
        <v>2</v>
      </c>
      <c r="B24" s="1">
        <f>SUM(B4,B9,B14,B19)</f>
        <v>0</v>
      </c>
      <c r="C24" s="1">
        <f t="shared" si="4"/>
        <v>0</v>
      </c>
      <c r="D24" s="1">
        <f t="shared" si="4"/>
        <v>0</v>
      </c>
      <c r="E24" s="1">
        <f t="shared" si="4"/>
        <v>83333.33333333333</v>
      </c>
      <c r="F24" s="1">
        <f t="shared" si="4"/>
        <v>83333.33333333333</v>
      </c>
      <c r="G24" s="1">
        <f t="shared" si="4"/>
        <v>83333.33333333333</v>
      </c>
      <c r="H24" s="1">
        <f t="shared" si="4"/>
        <v>133333.3333333333</v>
      </c>
      <c r="I24" s="1">
        <f t="shared" si="4"/>
        <v>133333.3333333333</v>
      </c>
      <c r="J24" s="1">
        <f t="shared" si="4"/>
        <v>133333.3333333333</v>
      </c>
      <c r="K24" s="1">
        <f t="shared" si="4"/>
        <v>216666.66666666663</v>
      </c>
      <c r="L24" s="1">
        <f t="shared" si="4"/>
        <v>216666.66666666663</v>
      </c>
      <c r="M24" s="1">
        <f t="shared" si="4"/>
        <v>216666.66666666663</v>
      </c>
      <c r="N24" s="1">
        <f t="shared" si="4"/>
        <v>266666.6666666666</v>
      </c>
      <c r="O24" s="1">
        <f t="shared" si="4"/>
        <v>266666.6666666666</v>
      </c>
      <c r="P24" s="1">
        <f t="shared" si="4"/>
        <v>266666.6666666666</v>
      </c>
      <c r="Q24" s="1">
        <f t="shared" si="4"/>
        <v>266666.6666666666</v>
      </c>
      <c r="R24" s="1">
        <f t="shared" si="4"/>
        <v>266666.6666666666</v>
      </c>
      <c r="S24" s="1">
        <f t="shared" si="4"/>
        <v>266666.6666666666</v>
      </c>
      <c r="T24" s="1">
        <f t="shared" si="4"/>
        <v>266666.6666666666</v>
      </c>
      <c r="U24" s="1">
        <f t="shared" si="4"/>
        <v>266666.6666666666</v>
      </c>
      <c r="V24" s="1">
        <f t="shared" si="4"/>
        <v>266666.6666666666</v>
      </c>
      <c r="W24" s="1">
        <f t="shared" si="4"/>
        <v>266666.6666666666</v>
      </c>
      <c r="X24" s="1">
        <f t="shared" si="4"/>
        <v>266666.6666666666</v>
      </c>
      <c r="Y24" s="1">
        <f t="shared" si="4"/>
        <v>266666.6666666666</v>
      </c>
    </row>
    <row r="25" spans="1:25" ht="15">
      <c r="A25" t="s">
        <v>3</v>
      </c>
      <c r="B25" s="1">
        <f>SUM($B24:B24)-SUM($B23:B23)</f>
        <v>-83333.33333333333</v>
      </c>
      <c r="C25" s="1">
        <f>SUM($B24:C24)-SUM($B23:C23)</f>
        <v>-166666.66666666666</v>
      </c>
      <c r="D25" s="1">
        <f>SUM($B24:D24)-SUM($B23:D23)</f>
        <v>-250000</v>
      </c>
      <c r="E25" s="1">
        <f>SUM($B24:E24)-SUM($B23:E23)</f>
        <v>-250000</v>
      </c>
      <c r="F25" s="1">
        <f>SUM($B24:F24)-SUM($B23:F23)</f>
        <v>-249999.99999999997</v>
      </c>
      <c r="G25" s="1">
        <f>SUM($B24:G24)-SUM($B23:G23)</f>
        <v>-249999.99999999994</v>
      </c>
      <c r="H25" s="1">
        <f>SUM($B24:H24)-SUM($B23:H23)</f>
        <v>-199999.99999999994</v>
      </c>
      <c r="I25" s="1">
        <f>SUM($B24:I24)-SUM($B23:I23)</f>
        <v>-150000</v>
      </c>
      <c r="J25" s="1">
        <f>SUM($B24:J24)-SUM($B23:J23)</f>
        <v>-100000</v>
      </c>
      <c r="K25" s="1">
        <f>SUM($B24:K24)-SUM($B23:K23)</f>
        <v>33333.333333333256</v>
      </c>
      <c r="L25" s="1">
        <f>SUM($B24:L24)-SUM($B23:L23)</f>
        <v>166666.6666666665</v>
      </c>
      <c r="M25" s="1">
        <f>SUM($B24:M24)-SUM($B23:M23)</f>
        <v>299999.9999999999</v>
      </c>
      <c r="N25" s="1">
        <f>SUM($B24:N24)-SUM($B23:N23)</f>
        <v>566666.6666666664</v>
      </c>
      <c r="O25" s="1">
        <f>SUM($B24:O24)-SUM($B23:O23)</f>
        <v>833333.3333333329</v>
      </c>
      <c r="P25" s="1">
        <f>SUM($B24:P24)-SUM($B23:P23)</f>
        <v>1099999.9999999995</v>
      </c>
      <c r="Q25" s="1">
        <f>SUM($B24:Q24)-SUM($B23:Q23)</f>
        <v>1366666.666666666</v>
      </c>
      <c r="R25" s="1">
        <f>SUM($B24:R24)-SUM($B23:R23)</f>
        <v>1633333.3333333326</v>
      </c>
      <c r="S25" s="1">
        <f>SUM($B24:S24)-SUM($B23:S23)</f>
        <v>1899999.999999999</v>
      </c>
      <c r="T25" s="1">
        <f>SUM($B24:T24)-SUM($B23:T23)</f>
        <v>2166666.6666666656</v>
      </c>
      <c r="U25" s="1">
        <f>SUM($B24:U24)-SUM($B23:U23)</f>
        <v>2433333.333333332</v>
      </c>
      <c r="V25" s="1">
        <f>SUM($B24:V24)-SUM($B23:V23)</f>
        <v>2699999.9999999986</v>
      </c>
      <c r="W25" s="1">
        <f>SUM($B24:W24)-SUM($B23:W23)</f>
        <v>2966666.666666665</v>
      </c>
      <c r="X25" s="1">
        <f>SUM($B24:X24)-SUM($B23:X23)</f>
        <v>3233333.333333332</v>
      </c>
      <c r="Y25" s="1">
        <f>SUM($B24:Y24)-SUM($B23:Y23)</f>
        <v>3499999.999999999</v>
      </c>
    </row>
    <row r="29" spans="8:9" ht="15">
      <c r="H29" s="2" t="s">
        <v>6</v>
      </c>
      <c r="I29" s="1">
        <f>-MIN(B25:Y25)</f>
        <v>250000</v>
      </c>
    </row>
    <row r="30" spans="8:9" ht="15">
      <c r="H30" s="2" t="s">
        <v>1</v>
      </c>
      <c r="I30" s="1">
        <f>SUM(B23:Y23)</f>
        <v>1000000.0000000001</v>
      </c>
    </row>
    <row r="31" spans="8:9" ht="15">
      <c r="H31" s="2" t="s">
        <v>2</v>
      </c>
      <c r="I31" s="1">
        <f>SUM(B24:Y24)</f>
        <v>4499999.999999999</v>
      </c>
    </row>
    <row r="32" spans="8:9" ht="15">
      <c r="H32" s="2" t="s">
        <v>7</v>
      </c>
      <c r="I32" s="1">
        <f>I31-I30</f>
        <v>3499999.999999999</v>
      </c>
    </row>
    <row r="33" spans="8:9" ht="15">
      <c r="H33" s="2" t="s">
        <v>5</v>
      </c>
      <c r="I33" s="3">
        <f>I32/I29</f>
        <v>13.999999999999996</v>
      </c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C5 C10:F10 C15:I15 C20:L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Lawrence</dc:creator>
  <cp:keywords/>
  <dc:description/>
  <cp:lastModifiedBy>Richard Lawrence</cp:lastModifiedBy>
  <dcterms:created xsi:type="dcterms:W3CDTF">2008-10-14T15:46:23Z</dcterms:created>
  <dcterms:modified xsi:type="dcterms:W3CDTF">2008-10-14T20:26:48Z</dcterms:modified>
  <cp:category/>
  <cp:version/>
  <cp:contentType/>
  <cp:contentStatus/>
</cp:coreProperties>
</file>